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ЖКХ\ИНИЦИАТИВНОЕ БЮДЖЕТИРОВАНИЕ\2024 год\ОТЧЕТЫ\Отчет НА САЙТ 2024\"/>
    </mc:Choice>
  </mc:AlternateContent>
  <xr:revisionPtr revIDLastSave="0" documentId="13_ncr:1_{EA61AD21-CC7B-4CDC-B843-5F55ADD6DE47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Чемпионы нашего двора" sheetId="10" r:id="rId1"/>
    <sheet name="Дружные соседи" sheetId="1" r:id="rId2"/>
    <sheet name="Уютный квартал" sheetId="11" r:id="rId3"/>
    <sheet name="Мама сказала Гулять" sheetId="12" r:id="rId4"/>
    <sheet name="Мирная дорога" sheetId="2" r:id="rId5"/>
    <sheet name="Спортпарк Южный" sheetId="13" r:id="rId6"/>
    <sheet name="Уютный дворик" sheetId="3" r:id="rId7"/>
    <sheet name="баскетбол для всех" sheetId="7" r:id="rId8"/>
    <sheet name="На высоких скоростях" sheetId="8" r:id="rId9"/>
    <sheet name="Чемпионский старт" sheetId="9" r:id="rId10"/>
    <sheet name="ЗаРечье-ЗаСпорт!-2" sheetId="14" r:id="rId11"/>
    <sheet name="Территория детства" sheetId="15" r:id="rId12"/>
  </sheets>
  <definedNames>
    <definedName name="_xlnm.Print_Area" localSheetId="1">'Дружные соседи'!$A$1:$T$93</definedName>
    <definedName name="_xlnm.Print_Area" localSheetId="11">'Территория детства'!$A$1:$T$95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5" l="1"/>
  <c r="F63" i="15"/>
  <c r="I62" i="15"/>
  <c r="I61" i="15"/>
  <c r="I60" i="15"/>
  <c r="I59" i="15"/>
  <c r="I58" i="15"/>
  <c r="I57" i="15"/>
  <c r="H45" i="15"/>
  <c r="H44" i="15"/>
  <c r="G42" i="15"/>
  <c r="C42" i="15"/>
  <c r="F33" i="15"/>
  <c r="G33" i="15" s="1"/>
  <c r="I33" i="15" s="1"/>
  <c r="F32" i="15"/>
  <c r="G32" i="15" s="1"/>
  <c r="I32" i="15" s="1"/>
  <c r="C30" i="15"/>
  <c r="F34" i="15" s="1"/>
  <c r="G34" i="15" s="1"/>
  <c r="I34" i="15" s="1"/>
  <c r="O23" i="15"/>
  <c r="J23" i="15"/>
  <c r="I23" i="15" s="1"/>
  <c r="C23" i="15"/>
  <c r="H61" i="14"/>
  <c r="F61" i="14"/>
  <c r="I60" i="14"/>
  <c r="I59" i="14"/>
  <c r="I58" i="14"/>
  <c r="I57" i="14"/>
  <c r="I56" i="14"/>
  <c r="I55" i="14"/>
  <c r="H44" i="14"/>
  <c r="H43" i="14"/>
  <c r="H41" i="14" s="1"/>
  <c r="G41" i="14"/>
  <c r="C41" i="14"/>
  <c r="F32" i="14"/>
  <c r="G32" i="14" s="1"/>
  <c r="I32" i="14" s="1"/>
  <c r="C29" i="14"/>
  <c r="F33" i="14" s="1"/>
  <c r="G33" i="14" s="1"/>
  <c r="I33" i="14" s="1"/>
  <c r="O23" i="14"/>
  <c r="I23" i="14"/>
  <c r="C23" i="14"/>
  <c r="I61" i="14" l="1"/>
  <c r="F35" i="15"/>
  <c r="G35" i="15" s="1"/>
  <c r="I35" i="15" s="1"/>
  <c r="I63" i="15"/>
  <c r="F31" i="14"/>
  <c r="G31" i="14" s="1"/>
  <c r="I31" i="14" s="1"/>
  <c r="F34" i="14"/>
  <c r="G34" i="14" s="1"/>
  <c r="I34" i="14" s="1"/>
  <c r="H42" i="15"/>
  <c r="F30" i="15"/>
  <c r="F29" i="14"/>
  <c r="H61" i="13"/>
  <c r="F61" i="13"/>
  <c r="I60" i="13"/>
  <c r="I59" i="13"/>
  <c r="I58" i="13"/>
  <c r="I57" i="13"/>
  <c r="I56" i="13"/>
  <c r="I55" i="13"/>
  <c r="H44" i="13"/>
  <c r="H43" i="13"/>
  <c r="H41" i="13"/>
  <c r="G41" i="13"/>
  <c r="C41" i="13"/>
  <c r="C29" i="13"/>
  <c r="F32" i="13" s="1"/>
  <c r="O23" i="13"/>
  <c r="I23" i="13"/>
  <c r="C23" i="13"/>
  <c r="F33" i="13" l="1"/>
  <c r="I61" i="13"/>
  <c r="F34" i="13"/>
  <c r="F31" i="13"/>
  <c r="F29" i="13" l="1"/>
  <c r="H61" i="12" l="1"/>
  <c r="F61" i="12"/>
  <c r="I60" i="12"/>
  <c r="I59" i="12"/>
  <c r="I58" i="12"/>
  <c r="I57" i="12"/>
  <c r="I56" i="12"/>
  <c r="I55" i="12"/>
  <c r="I61" i="12" s="1"/>
  <c r="H44" i="12"/>
  <c r="H43" i="12"/>
  <c r="H41" i="12" s="1"/>
  <c r="G41" i="12"/>
  <c r="C41" i="12"/>
  <c r="I32" i="12"/>
  <c r="C29" i="12"/>
  <c r="F34" i="12" s="1"/>
  <c r="G34" i="12" s="1"/>
  <c r="I34" i="12" s="1"/>
  <c r="O23" i="12"/>
  <c r="I23" i="12"/>
  <c r="C23" i="12"/>
  <c r="F32" i="12" l="1"/>
  <c r="F33" i="12"/>
  <c r="G33" i="12" s="1"/>
  <c r="I33" i="12" s="1"/>
  <c r="F31" i="12"/>
  <c r="F29" i="12" l="1"/>
  <c r="G31" i="12"/>
  <c r="I31" i="12" s="1"/>
  <c r="H61" i="11" l="1"/>
  <c r="F61" i="11"/>
  <c r="I60" i="11"/>
  <c r="I59" i="11"/>
  <c r="I58" i="11"/>
  <c r="I57" i="11"/>
  <c r="I56" i="11"/>
  <c r="I55" i="11"/>
  <c r="I61" i="11" s="1"/>
  <c r="H44" i="11"/>
  <c r="H43" i="11"/>
  <c r="H41" i="11"/>
  <c r="G41" i="11"/>
  <c r="C41" i="11"/>
  <c r="C29" i="11"/>
  <c r="F31" i="11" s="1"/>
  <c r="O23" i="11"/>
  <c r="I23" i="11"/>
  <c r="C23" i="11"/>
  <c r="F34" i="11" l="1"/>
  <c r="F33" i="11"/>
  <c r="F29" i="11" s="1"/>
  <c r="H61" i="10"/>
  <c r="F61" i="10"/>
  <c r="I60" i="10"/>
  <c r="I59" i="10"/>
  <c r="I58" i="10"/>
  <c r="I57" i="10"/>
  <c r="I56" i="10"/>
  <c r="I55" i="10"/>
  <c r="H44" i="10"/>
  <c r="H43" i="10"/>
  <c r="H41" i="10"/>
  <c r="G41" i="10"/>
  <c r="C41" i="10"/>
  <c r="C29" i="10"/>
  <c r="F34" i="10" s="1"/>
  <c r="G34" i="10" s="1"/>
  <c r="I34" i="10" s="1"/>
  <c r="O23" i="10"/>
  <c r="I23" i="10"/>
  <c r="C23" i="10"/>
  <c r="I61" i="10" l="1"/>
  <c r="F32" i="10"/>
  <c r="G32" i="10" s="1"/>
  <c r="I32" i="10" s="1"/>
  <c r="F33" i="10"/>
  <c r="G33" i="10" s="1"/>
  <c r="I33" i="10" s="1"/>
  <c r="F31" i="10"/>
  <c r="G31" i="10" l="1"/>
  <c r="I31" i="10" s="1"/>
  <c r="F29" i="10"/>
  <c r="H61" i="9" l="1"/>
  <c r="F61" i="9"/>
  <c r="I60" i="9"/>
  <c r="I59" i="9"/>
  <c r="I58" i="9"/>
  <c r="I57" i="9"/>
  <c r="I56" i="9"/>
  <c r="I55" i="9"/>
  <c r="H44" i="9"/>
  <c r="H43" i="9"/>
  <c r="H41" i="9" s="1"/>
  <c r="G41" i="9"/>
  <c r="C41" i="9"/>
  <c r="C29" i="9"/>
  <c r="F34" i="9" s="1"/>
  <c r="G34" i="9" s="1"/>
  <c r="I34" i="9" s="1"/>
  <c r="O23" i="9"/>
  <c r="N23" i="9"/>
  <c r="I23" i="9"/>
  <c r="C23" i="9"/>
  <c r="H61" i="8"/>
  <c r="F61" i="8"/>
  <c r="I60" i="8"/>
  <c r="I59" i="8"/>
  <c r="I58" i="8"/>
  <c r="I57" i="8"/>
  <c r="I56" i="8"/>
  <c r="I55" i="8"/>
  <c r="H44" i="8"/>
  <c r="H43" i="8"/>
  <c r="G41" i="8"/>
  <c r="C41" i="8"/>
  <c r="I33" i="8"/>
  <c r="I31" i="8"/>
  <c r="C29" i="8"/>
  <c r="F32" i="8" s="1"/>
  <c r="G32" i="8" s="1"/>
  <c r="I32" i="8" s="1"/>
  <c r="O23" i="8"/>
  <c r="I23" i="8"/>
  <c r="C23" i="8"/>
  <c r="F33" i="8" l="1"/>
  <c r="I61" i="9"/>
  <c r="F34" i="8"/>
  <c r="G34" i="8" s="1"/>
  <c r="I34" i="8" s="1"/>
  <c r="H41" i="8"/>
  <c r="I61" i="8"/>
  <c r="F31" i="9"/>
  <c r="F33" i="9"/>
  <c r="G33" i="9" s="1"/>
  <c r="I33" i="9" s="1"/>
  <c r="F32" i="9"/>
  <c r="G32" i="9" s="1"/>
  <c r="I32" i="9" s="1"/>
  <c r="F31" i="8"/>
  <c r="F29" i="8" l="1"/>
  <c r="G31" i="9"/>
  <c r="I31" i="9" s="1"/>
  <c r="F29" i="9"/>
  <c r="H61" i="7" l="1"/>
  <c r="F61" i="7"/>
  <c r="I60" i="7"/>
  <c r="I59" i="7"/>
  <c r="I58" i="7"/>
  <c r="I57" i="7"/>
  <c r="I56" i="7"/>
  <c r="I55" i="7"/>
  <c r="I61" i="7" s="1"/>
  <c r="H44" i="7"/>
  <c r="H43" i="7"/>
  <c r="H41" i="7" s="1"/>
  <c r="G41" i="7"/>
  <c r="C41" i="7"/>
  <c r="I32" i="7"/>
  <c r="F32" i="7"/>
  <c r="I31" i="7"/>
  <c r="F31" i="7"/>
  <c r="C29" i="7"/>
  <c r="F34" i="7" s="1"/>
  <c r="G34" i="7" s="1"/>
  <c r="I34" i="7" s="1"/>
  <c r="O23" i="7"/>
  <c r="I23" i="7"/>
  <c r="C23" i="7"/>
  <c r="H61" i="3"/>
  <c r="F61" i="3"/>
  <c r="I60" i="3"/>
  <c r="I59" i="3"/>
  <c r="I58" i="3"/>
  <c r="I57" i="3"/>
  <c r="I56" i="3"/>
  <c r="I55" i="3"/>
  <c r="H44" i="3"/>
  <c r="H43" i="3"/>
  <c r="H41" i="3" s="1"/>
  <c r="G41" i="3"/>
  <c r="C41" i="3"/>
  <c r="C29" i="3"/>
  <c r="F33" i="3" s="1"/>
  <c r="G33" i="3" s="1"/>
  <c r="I33" i="3" s="1"/>
  <c r="O23" i="3"/>
  <c r="I23" i="3"/>
  <c r="C23" i="3"/>
  <c r="H61" i="2"/>
  <c r="F61" i="2"/>
  <c r="I61" i="2" s="1"/>
  <c r="I60" i="2"/>
  <c r="I59" i="2"/>
  <c r="I58" i="2"/>
  <c r="I57" i="2"/>
  <c r="I56" i="2"/>
  <c r="I55" i="2"/>
  <c r="H44" i="2"/>
  <c r="H43" i="2"/>
  <c r="H41" i="2" s="1"/>
  <c r="G41" i="2"/>
  <c r="C41" i="2"/>
  <c r="I32" i="2"/>
  <c r="C29" i="2"/>
  <c r="F33" i="2" s="1"/>
  <c r="G33" i="2" s="1"/>
  <c r="I33" i="2" s="1"/>
  <c r="O23" i="2"/>
  <c r="I23" i="2"/>
  <c r="C23" i="2"/>
  <c r="H61" i="1"/>
  <c r="F61" i="1"/>
  <c r="I60" i="1"/>
  <c r="I59" i="1"/>
  <c r="I58" i="1"/>
  <c r="I57" i="1"/>
  <c r="I56" i="1"/>
  <c r="I55" i="1"/>
  <c r="H44" i="1"/>
  <c r="H43" i="1"/>
  <c r="H41" i="1" s="1"/>
  <c r="G41" i="1"/>
  <c r="C41" i="1"/>
  <c r="I34" i="1"/>
  <c r="I33" i="1"/>
  <c r="I32" i="1"/>
  <c r="I31" i="1"/>
  <c r="C29" i="1"/>
  <c r="F31" i="1" s="1"/>
  <c r="O23" i="1"/>
  <c r="I23" i="1"/>
  <c r="C23" i="1"/>
  <c r="I61" i="1" l="1"/>
  <c r="F32" i="1"/>
  <c r="F34" i="3"/>
  <c r="G34" i="3" s="1"/>
  <c r="I34" i="3" s="1"/>
  <c r="I61" i="3"/>
  <c r="F31" i="3"/>
  <c r="G31" i="3" s="1"/>
  <c r="I31" i="3" s="1"/>
  <c r="F31" i="2"/>
  <c r="F33" i="1"/>
  <c r="F29" i="1" s="1"/>
  <c r="F32" i="3"/>
  <c r="G32" i="3" s="1"/>
  <c r="I32" i="3" s="1"/>
  <c r="F33" i="7"/>
  <c r="G33" i="7" s="1"/>
  <c r="I33" i="7" s="1"/>
  <c r="F34" i="1"/>
  <c r="F34" i="2"/>
  <c r="G34" i="2" s="1"/>
  <c r="I34" i="2" s="1"/>
  <c r="F32" i="2"/>
  <c r="F29" i="7" l="1"/>
  <c r="F29" i="2"/>
  <c r="G31" i="2"/>
  <c r="I31" i="2" s="1"/>
  <c r="F29" i="3"/>
</calcChain>
</file>

<file path=xl/sharedStrings.xml><?xml version="1.0" encoding="utf-8"?>
<sst xmlns="http://schemas.openxmlformats.org/spreadsheetml/2006/main" count="1309" uniqueCount="226">
  <si>
    <t xml:space="preserve">«УТВЕРЖДЕНА
приказом 
Министерства финансов 
Удмуртской Республики
от  «6» мая 2022 года № 153
</t>
  </si>
  <si>
    <t xml:space="preserve">Отчет
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</t>
  </si>
  <si>
    <t>Нарастающим итогом по состоянию на:</t>
  </si>
  <si>
    <t>1 октября 2024 года</t>
  </si>
  <si>
    <t>Наименование муниципального образования в Удмуртской Республике:</t>
  </si>
  <si>
    <t>город Воткинск</t>
  </si>
  <si>
    <t xml:space="preserve">Раздел 1. </t>
  </si>
  <si>
    <t xml:space="preserve">1. Сведения 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, в соответствии с соглашением о предоставлении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(далее - Соглашение): 
</t>
  </si>
  <si>
    <t>№ соглашения</t>
  </si>
  <si>
    <t>Наименование инициативного проекта выдвигаемого для получения финансовой поддержки за счет межбюджетных трансфертов из бюджета Удмуртской Республики</t>
  </si>
  <si>
    <t>Предусмотрено денежных средств на реализацию инициативного проекта выдвигаемого для получения финансовой поддержки за счет межбюджетных трансфертов из бюджета Удмуртской Республики,  по Соглашению,  руб.</t>
  </si>
  <si>
    <t xml:space="preserve">Поступило денежных средств в бюджет муниципального образования 
на реализацию инициативного проекта, выдвигаемого для получения финансовой поддержки за счет межбюджетных трансфертов из бюджета Удмуртской Республики,  руб.
</t>
  </si>
  <si>
    <t xml:space="preserve">Заключено муниципальных контрактов (принято обязательств по оплате) в целях реализации инициативного проекта, выдвигаемого для получения финансовой поддержки за счет межбюджетных трансфертов из бюджета Удмуртской Республики, руб. </t>
  </si>
  <si>
    <t xml:space="preserve">Кассовый расход денежных средств 
на реализацию инициативного проекта, выдвигаемого для получения финансовой поддержки за счет межбюджетных трансфертов из бюджета Удмуртской Республики,  руб.
</t>
  </si>
  <si>
    <t>Примечание</t>
  </si>
  <si>
    <t>всего</t>
  </si>
  <si>
    <t>в том числе</t>
  </si>
  <si>
    <t>за счет бюджета Удмуртской Республики</t>
  </si>
  <si>
    <t>за счет  бюджета муниципального образования</t>
  </si>
  <si>
    <t xml:space="preserve">за счет инициативных платежей  населения муниципального образования (далее- жители) </t>
  </si>
  <si>
    <t>за счет инициативных платежей  юридических лиц, индивидуальных предпринимателей, крестьянских (фермерских) хозяйств, физических лиц</t>
  </si>
  <si>
    <t xml:space="preserve">за счет инициативных платежей  жителей </t>
  </si>
  <si>
    <t>ИБ 2024-28-11</t>
  </si>
  <si>
    <t xml:space="preserve">«Квартал будущего» (устройство водоотведения на территории ТОС «Дружные соседи»)» </t>
  </si>
  <si>
    <t>2. Сведения о сумме возврата неиспользованного остатка 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Республики:**</t>
  </si>
  <si>
    <t xml:space="preserve">Источники финансирования инициативного проекта </t>
  </si>
  <si>
    <t xml:space="preserve">Предусмотрено по Соглашению, руб.  </t>
  </si>
  <si>
    <t>Размер от стоимости инициативного проекта,%</t>
  </si>
  <si>
    <t xml:space="preserve"> Общая стоимость инициативного проекта в результате проведения конкурсных процедур, руб. </t>
  </si>
  <si>
    <t xml:space="preserve">Сумма возврата, руб. </t>
  </si>
  <si>
    <t xml:space="preserve">Стоимость проекта, </t>
  </si>
  <si>
    <t>в том числе:</t>
  </si>
  <si>
    <t xml:space="preserve">Иной межбюджетный трансферт из бюджета УР </t>
  </si>
  <si>
    <t xml:space="preserve">Финансирование за счет  бюджета муниципального образования </t>
  </si>
  <si>
    <t>Финансирование  за счет инициативных платежей жителей</t>
  </si>
  <si>
    <t>Финансирование за счет инициативных платежей  юридических лиц, индивидуальных предпринимателей, крестьянских (фермерских) хозяйств, физических лиц</t>
  </si>
  <si>
    <t xml:space="preserve">Раздел 2. </t>
  </si>
  <si>
    <t>1. Сведения об объемах имущественного и (или) трудового участия жителей, иных заинтересованных лиц в инициативный проект, выдвигаемый для получения финансовой поддержки за счет межбюджетных трансфертов из бюджета Удмуртской Республики:</t>
  </si>
  <si>
    <t>Наименование</t>
  </si>
  <si>
    <t xml:space="preserve">План в соответствии с заявкой администрации муниципального образования, поданной в текущем году для участия в конкурсном отборе  инициативных проектов, выдвигаемых  для получения финансовой поддержки за счет межбюджетных трансфертов из бюджета Удмуртской Республики, руб. </t>
  </si>
  <si>
    <t xml:space="preserve">Факт, руб. </t>
  </si>
  <si>
    <t xml:space="preserve">Отклонение, руб. </t>
  </si>
  <si>
    <t>Причины отклонения</t>
  </si>
  <si>
    <t>Имущественное и (или) трудовое участие всего,</t>
  </si>
  <si>
    <t>участие жителей</t>
  </si>
  <si>
    <t>участие иных заинтересованных лиц</t>
  </si>
  <si>
    <t>2. Описание имущественного и (или) трудового участия жителей, иных заинтересованных лиц в инициативный проект, выдвигаемый для получения финансовой поддержки за счет межбюджетных трансфертов из бюджета Удмуртской Республики:</t>
  </si>
  <si>
    <t>2.1. Жители:</t>
  </si>
  <si>
    <t>Очистка прилегающей территории от автомобильных покрышек, железобетонных изделий с последующим вывозом покрышек на утилизацию на специализированное предприятие (т)
Подготовка рабочего проекта на прокладку трассы наружного водоотведения, подготовка локального сметного расчета (ед)
Съемка местности, согласование съемки местности (ед)</t>
  </si>
  <si>
    <t>2.2. Иные заинтересованные лица:</t>
  </si>
  <si>
    <t>Смесь песчаная для строительных работ (песок природный-50%, песок обогащенный-50%) (м3)
Услуги грейдера по отсыпке и восстановлению дороги (час)</t>
  </si>
  <si>
    <t xml:space="preserve">3. Перечень мероприятий по реализации инициативного проекта, выдвигаемого для получения финансовой поддержки за счет межбюджетных трансфертов из бюджета Удмуртской Республики:
</t>
  </si>
  <si>
    <t>№ п/п</t>
  </si>
  <si>
    <t>Виды работ (услуг)</t>
  </si>
  <si>
    <t xml:space="preserve">Описание </t>
  </si>
  <si>
    <t xml:space="preserve">План в соответствии с заявкой администрации муниципального образования поданной в текущем году для участия в конкурсном отборе инициативных проектов, выдвигаемых  для получения финансовой поддержки за счет межбюджетных трансфертов из бюджета Удмуртской Республики, 
руб.
</t>
  </si>
  <si>
    <t>Кассовый расход, руб.</t>
  </si>
  <si>
    <t>Разработка и проверка технической документации</t>
  </si>
  <si>
    <t>Ремонтно-строительные работы (в соответствии со сметой)</t>
  </si>
  <si>
    <t>Разработка грунта, засыпка траншей и котлованов, устройство песчаного основания под трубопроводы, укладка канализационных труб, устройство колодцев</t>
  </si>
  <si>
    <t>Приобретение материалов (кроме тех, которые учтены в строке «ремонтно-строительные работы»)</t>
  </si>
  <si>
    <t>Приобретение оборудования (кроме того, которое учтено в строке «ремонтно-строительные работы»)</t>
  </si>
  <si>
    <t>Строительный контроль</t>
  </si>
  <si>
    <t>Прочие расходы</t>
  </si>
  <si>
    <t>Итого</t>
  </si>
  <si>
    <t xml:space="preserve">4. К отчету прилагаются фотографии объекта по итогам реализации инициативного проекта, выдвигаемого для получения финансовой поддержки за счет межбюджетных трансфертов из бюджета Удмуртской Республики, документы (включая фотографии), отражающие участие жителей муниципального образования и организаций в безвозмездных работах и услугах, и их результаты. </t>
  </si>
  <si>
    <t>5. Сведения об итогах реализации инициативного проекта, выдвигаемого для получения финансовой поддержки за счет межбюджетных трансфертов из бюджета Удмуртской Республики:</t>
  </si>
  <si>
    <t xml:space="preserve">5.1. Объект, включенный в инициативный проект                </t>
  </si>
  <si>
    <t xml:space="preserve">                                                                                                                                      Завершен. Акт выполненных работ от 15.07.2024 № 1.⃰  </t>
  </si>
  <si>
    <t xml:space="preserve">5.2. Если инициативный проект выполнен частично, то что именно, в каком объеме и по какой причине не было выполнено:
</t>
  </si>
  <si>
    <t xml:space="preserve">                                                                                                                                </t>
  </si>
  <si>
    <t>6. Дата:</t>
  </si>
  <si>
    <t>начала осуществления инициативного проекта, выдвигаемого для получения финансовой поддержки за счет межбюджетных трансфертов из бюджета Удмуртской Республики -</t>
  </si>
  <si>
    <t>17 июня 2024 года;</t>
  </si>
  <si>
    <r>
      <t>ввода объекта в эксплуатацию  –</t>
    </r>
    <r>
      <rPr>
        <b/>
        <sz val="12"/>
        <color rgb="FF92D050"/>
        <rFont val="Times New Roman"/>
      </rPr>
      <t/>
    </r>
  </si>
  <si>
    <t xml:space="preserve">                                                    15.07.2024⃰  ⃰</t>
  </si>
  <si>
    <t xml:space="preserve">7. К отчету прилагаются копии документов, подтверждающих фактические расходы.⃰  ⃰  </t>
  </si>
  <si>
    <r>
      <t xml:space="preserve">Начальник Управления финансов             </t>
    </r>
    <r>
      <rPr>
        <b/>
        <sz val="12"/>
        <color theme="1"/>
        <rFont val="Times New Roman"/>
      </rPr>
      <t xml:space="preserve">___________                      </t>
    </r>
    <r>
      <rPr>
        <sz val="12"/>
        <color theme="1"/>
        <rFont val="Times New Roman"/>
      </rPr>
      <t xml:space="preserve">                 </t>
    </r>
  </si>
  <si>
    <t xml:space="preserve"> </t>
  </si>
  <si>
    <r>
      <t xml:space="preserve"> </t>
    </r>
    <r>
      <rPr>
        <sz val="9"/>
        <color theme="1"/>
        <rFont val="Times New Roman"/>
      </rPr>
      <t>(подпись)</t>
    </r>
    <r>
      <rPr>
        <sz val="11"/>
        <color theme="1"/>
        <rFont val="Times New Roman"/>
      </rPr>
      <t xml:space="preserve">                                 </t>
    </r>
  </si>
  <si>
    <t>(расшифровка подписи)</t>
  </si>
  <si>
    <r>
      <t xml:space="preserve">Глава муниципального образования       </t>
    </r>
    <r>
      <rPr>
        <b/>
        <sz val="12"/>
        <color rgb="FF92D050"/>
        <rFont val="Times New Roman"/>
      </rPr>
      <t xml:space="preserve"> </t>
    </r>
    <r>
      <rPr>
        <b/>
        <sz val="12"/>
        <color theme="1"/>
        <rFont val="Times New Roman"/>
      </rPr>
      <t xml:space="preserve">  ___________                                        </t>
    </r>
  </si>
  <si>
    <t>М.П.</t>
  </si>
  <si>
    <t>Дата</t>
  </si>
  <si>
    <r>
      <t xml:space="preserve">Исполнитель                                           </t>
    </r>
    <r>
      <rPr>
        <b/>
        <sz val="12"/>
        <rFont val="Times New Roman"/>
      </rPr>
      <t xml:space="preserve"> ___________                                             </t>
    </r>
  </si>
  <si>
    <t>(телефон)</t>
  </si>
  <si>
    <t>______________________________________________________________________________________________________________________________________________________________________________________________</t>
  </si>
  <si>
    <t>⃰ Указываются реквизиты акта ввода в эксплуатацию, акта выполненных работ, документа, подтверждающего поставку</t>
  </si>
  <si>
    <t xml:space="preserve">** Отчетные данные предоставляются по итогам реализации инициативного проекта, выдвигаемого для получения финансовой поддержки за счет межбюджетных трансфертов из бюджета Удмуртской Республики
</t>
  </si>
  <si>
    <t>ИБ 2024-28-4</t>
  </si>
  <si>
    <t xml:space="preserve">«Мирная дорога» (ремонт дороги по ул. Урицкого)»   </t>
  </si>
  <si>
    <t>вырубка кустарника вручную вдоль проезжей части (м2)
планировка участка вручную (м2)
разработка грунта в траншее для устройства водоотводных лотков (м3)</t>
  </si>
  <si>
    <t>смесь грунтоцементная для песчаных грунтов (м3)
транспортные услуги по доставке материалов до объекта и вывозу лишнего грунта (т)</t>
  </si>
  <si>
    <t>Устройство оснований из щебня, устройство асфальтобетонных покрытий, устройство ливневой канализации из железобетонных лотков</t>
  </si>
  <si>
    <t>Экономия по результатам торгов.</t>
  </si>
  <si>
    <t xml:space="preserve">                                                                                                                                      Завершен. Акт о приемке выполненных работ от 23.09.2024 № 1.⃰  </t>
  </si>
  <si>
    <t>07 июня 2024 года;</t>
  </si>
  <si>
    <t xml:space="preserve">                                                    23.09.2024⃰  ⃰</t>
  </si>
  <si>
    <r>
      <t xml:space="preserve">Начальник Управления финансов             </t>
    </r>
    <r>
      <rPr>
        <b/>
        <sz val="12"/>
        <color theme="1"/>
        <rFont val="Times New Roman"/>
      </rPr>
      <t xml:space="preserve">___________                      </t>
    </r>
    <r>
      <rPr>
        <sz val="12"/>
        <color theme="1"/>
        <rFont val="Times New Roman"/>
      </rPr>
      <t xml:space="preserve">                    </t>
    </r>
  </si>
  <si>
    <r>
      <t xml:space="preserve">Исполнитель                                           </t>
    </r>
    <r>
      <rPr>
        <b/>
        <sz val="12"/>
        <rFont val="Times New Roman"/>
      </rPr>
      <t xml:space="preserve"> ___________                                               </t>
    </r>
  </si>
  <si>
    <t>ИБ 2024-28-5</t>
  </si>
  <si>
    <t xml:space="preserve">«Уютный дворик» (благоустройство территории в районе дома № 19 по ул. Пролетарская)» </t>
  </si>
  <si>
    <t>покупка уличных светильников Эколюмен парк-гамма А1-36-06300.128-80 (шт)
покупка плодородной почвы (т)
покупка рассады (цветов) (т)
посадка рассады (шт)</t>
  </si>
  <si>
    <t>покупка уличных светильников Эколюмен парк-гамма А1-36-06300.128-80 (шт)
установка уличных светильников (шт)
покупка и установка скамеек «Бульвар-2» (шт)</t>
  </si>
  <si>
    <t>Разборка и снятие асфальтобетонных покрытий, разработка грунта с погрузкой, перевозка грузов, устройство оснований из песка и щебня, устройство асфальтового покрытия</t>
  </si>
  <si>
    <t>Экономия по результатам торгов</t>
  </si>
  <si>
    <t xml:space="preserve">                                                                                                                                    Завершен. Акт выполненных работ от 23.08.2024 № 1.⃰    </t>
  </si>
  <si>
    <t>01 июля 2024 года;</t>
  </si>
  <si>
    <t xml:space="preserve">                                                    23.08.2024⃰  ⃰</t>
  </si>
  <si>
    <r>
      <t xml:space="preserve">Исполнитель                                           </t>
    </r>
    <r>
      <rPr>
        <b/>
        <sz val="12"/>
        <rFont val="Times New Roman"/>
      </rPr>
      <t xml:space="preserve"> ___________                                                </t>
    </r>
  </si>
  <si>
    <t>Муниципальное образование "Город Воткинск"</t>
  </si>
  <si>
    <t xml:space="preserve">1. Сведения 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, в соответствии с соглашением о предоставлении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(далее - Соглашение): </t>
  </si>
  <si>
    <t>ИБ 2024-28-7</t>
  </si>
  <si>
    <t xml:space="preserve">«Баскетбол для всех» (устройство баскетбольной площадки на территории Воткинского лицея)» </t>
  </si>
  <si>
    <t>2. Сведения о сумме возврата неиспользованного остатка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Республики:**</t>
  </si>
  <si>
    <t>валка деревьев диаметром до 52 см, валка деревьев диаметром до 100 см, корчевка пней вручную (до 45 см) с засыпкой ям (шт), корчевка пней вручную (до 55 см) с засыпкой ям,  корчевка пней вручную (до 65) с засыпкой ям (шт), погрузка древесных остатков, перевозка древесных остатков</t>
  </si>
  <si>
    <t>щебень, песок речной</t>
  </si>
  <si>
    <t xml:space="preserve">3. Перечень мероприятий по реализации инициативного проекта, выдвигаемого для получения финансовой поддержки за счет межбюджетных трансфертов из бюджета Удмуртской Республики:
</t>
  </si>
  <si>
    <t>Разработка грунта, перевозка грузов,
устройство подстилающих и
выравнивающих слоев оснований из песка
и щебня, устройство покрытия из
асфальтобетонных смесей, устройство
цветного противоскользящего покрытия,
нанесение разметки, установка бортовых
камней, установка баскетбольных стоек,
устройство водоотводных лотков,
устройство ограждений</t>
  </si>
  <si>
    <t>экономия в результате конкурсных процедур</t>
  </si>
  <si>
    <t xml:space="preserve">завершен   </t>
  </si>
  <si>
    <t>начала осуществления инициативного проекта, выдвигаемого для получения финансовой поддержки за счет межбюджетных трансфертов из бюджета Удмуртской Республики - 08.05.2024 года</t>
  </si>
  <si>
    <t>ввода объекта в эксплуатацию  – 23.07 2024</t>
  </si>
  <si>
    <t xml:space="preserve">                                                    </t>
  </si>
  <si>
    <t>Начальник Управления финансов             ___________                                           Н.Г. Корпачева</t>
  </si>
  <si>
    <t xml:space="preserve"> (подпись)</t>
  </si>
  <si>
    <t>Глава муниципального образования          ___________                                            А.В. Заметаев</t>
  </si>
  <si>
    <t>Исполнитель                                                              ___________                                К.С. Зылева                                           8 (34145) 5-13-80</t>
  </si>
  <si>
    <t xml:space="preserve">                                        (подпись)                                 </t>
  </si>
  <si>
    <t xml:space="preserve">Форма отчета
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</t>
  </si>
  <si>
    <t>ИБ 2024-28-13</t>
  </si>
  <si>
    <t>"На высоких скоростях" (приобретение мотоциклов и устройство трассы для мотошколы)</t>
  </si>
  <si>
    <t>вырубка кустарника, очистка участка от порубочных остатков, вывоз порубочных остатков</t>
  </si>
  <si>
    <t>разработка грунта с перевозкой, планировка территории механизированным способом</t>
  </si>
  <si>
    <t>питбайк BSE PH 150E (015) 19/16 - 8 шт.</t>
  </si>
  <si>
    <t>экономия в результате торгов</t>
  </si>
  <si>
    <t xml:space="preserve">завершен                                                                                                  </t>
  </si>
  <si>
    <t>27.06.2024 г.</t>
  </si>
  <si>
    <r>
      <t>ввода объекта в эксплуатацию  –</t>
    </r>
    <r>
      <rPr>
        <b/>
        <sz val="12"/>
        <color rgb="FF92D050"/>
        <rFont val="Times New Roman"/>
        <family val="1"/>
        <charset val="204"/>
      </rPr>
      <t/>
    </r>
  </si>
  <si>
    <t>08.08.2024   года.⃰  ⃰</t>
  </si>
  <si>
    <r>
      <t xml:space="preserve"> </t>
    </r>
    <r>
      <rPr>
        <sz val="9"/>
        <rFont val="Times New Roman"/>
        <family val="1"/>
        <charset val="204"/>
      </rPr>
      <t>(подпись)</t>
    </r>
    <r>
      <rPr>
        <sz val="11"/>
        <rFont val="Times New Roman"/>
        <family val="1"/>
        <charset val="204"/>
      </rPr>
      <t xml:space="preserve">                                 </t>
    </r>
  </si>
  <si>
    <r>
      <t xml:space="preserve">Начальник Управления финансов             </t>
    </r>
    <r>
      <rPr>
        <b/>
        <sz val="12"/>
        <rFont val="Times New Roman"/>
        <family val="1"/>
        <charset val="204"/>
      </rPr>
      <t xml:space="preserve">___________                      </t>
    </r>
  </si>
  <si>
    <r>
      <t xml:space="preserve">Глава муниципального образования       </t>
    </r>
    <r>
      <rPr>
        <b/>
        <sz val="12"/>
        <rFont val="Times New Roman"/>
        <family val="1"/>
        <charset val="204"/>
      </rPr>
      <t xml:space="preserve">   ___________                             </t>
    </r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</si>
  <si>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</t>
    </r>
  </si>
  <si>
    <t>ИБ 2024-28-12</t>
  </si>
  <si>
    <t>"Чемпионский старт" (приобретение стартовых тумб в плавательный бассейн СК "Юность")</t>
  </si>
  <si>
    <t>демонтаж старых стартовых тумб (м3)</t>
  </si>
  <si>
    <t>стартовая тумба ПТК Спорт "Чемпион-2а" с установкой (6 шт.)</t>
  </si>
  <si>
    <t>монтаж стартовых тумб</t>
  </si>
  <si>
    <t xml:space="preserve">завершен                                                                                                                                           </t>
  </si>
  <si>
    <t>28.06.2024 г.</t>
  </si>
  <si>
    <t>09.09.2024 года.⃰  ⃰</t>
  </si>
  <si>
    <r>
      <t xml:space="preserve">Начальник Управления финансов             </t>
    </r>
    <r>
      <rPr>
        <b/>
        <sz val="12"/>
        <rFont val="Times New Roman"/>
        <family val="1"/>
        <charset val="204"/>
      </rPr>
      <t xml:space="preserve">___________                                      </t>
    </r>
  </si>
  <si>
    <r>
      <t xml:space="preserve">Глава муниципального образования       </t>
    </r>
    <r>
      <rPr>
        <b/>
        <sz val="12"/>
        <rFont val="Times New Roman"/>
        <family val="1"/>
        <charset val="204"/>
      </rPr>
      <t xml:space="preserve">   ___________                                    </t>
    </r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</si>
  <si>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</t>
    </r>
  </si>
  <si>
    <t>1 января 2025 года</t>
  </si>
  <si>
    <t>ИБ 2024-28-3</t>
  </si>
  <si>
    <t xml:space="preserve">«Чемпионы нашего двора» (устройство спортивной площадки в районе дома № 62 по ул. Кирова)» </t>
  </si>
  <si>
    <t>демонтаж металлических столбов высотой до 4 м с погружением в бетонное основание (шт)
разборка бетонных конструкций объемом более 1 м3 при помощи отбойных молотков из бетона марки 300 (м3)
срезка деревьев и кустарников (шт)</t>
  </si>
  <si>
    <t>разработка грунта с перемещением до 10 м бульдозерами мощностью 59 кВт (80 л.с.), группа грунтов 2 (м3)
устройство подстилающих и выравнивающих слоев оснований из песка (м3)
песок природный обогащенный для строительных работ средний (м3)</t>
  </si>
  <si>
    <t>Устройство прослойки из синтетического материала, устройство оснований из щебня, устройство фундаментных плит, установка ограждения, установка МАФов</t>
  </si>
  <si>
    <t>Экономия согласно фактическивыполненным работам</t>
  </si>
  <si>
    <t xml:space="preserve">                                                                                                                                     Завершен. Акт о приемке выполненных работ от 17.10.2024 № 1⃰  </t>
  </si>
  <si>
    <t>24 июня 2024 года;</t>
  </si>
  <si>
    <t xml:space="preserve">                                                   17.10.2024⃰  ⃰</t>
  </si>
  <si>
    <r>
      <t xml:space="preserve"> </t>
    </r>
    <r>
      <rPr>
        <sz val="9"/>
        <color theme="1"/>
        <rFont val="Times New Roman"/>
        <family val="1"/>
        <charset val="204"/>
      </rPr>
      <t>(подпись)</t>
    </r>
    <r>
      <rPr>
        <sz val="11"/>
        <color theme="1"/>
        <rFont val="Times New Roman"/>
        <family val="1"/>
        <charset val="204"/>
      </rPr>
      <t xml:space="preserve">                                 </t>
    </r>
  </si>
  <si>
    <r>
      <t xml:space="preserve">Начальник Управления финансов             </t>
    </r>
    <r>
      <rPr>
        <b/>
        <sz val="12"/>
        <color theme="1"/>
        <rFont val="Times New Roman"/>
        <family val="1"/>
        <charset val="204"/>
      </rPr>
      <t xml:space="preserve">___________                      </t>
    </r>
    <r>
      <rPr>
        <sz val="12"/>
        <color theme="1"/>
        <rFont val="Times New Roman"/>
        <family val="1"/>
        <charset val="204"/>
      </rPr>
      <t xml:space="preserve">                    </t>
    </r>
  </si>
  <si>
    <r>
      <t xml:space="preserve">Глава муниципального образования       </t>
    </r>
    <r>
      <rPr>
        <b/>
        <sz val="12"/>
        <color rgb="FF92D05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___________                                        </t>
    </r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</si>
  <si>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                                              </t>
    </r>
  </si>
  <si>
    <t>ИБ 2024-28-6</t>
  </si>
  <si>
    <t>«Уютный квартал-2» (устройство ливневой канализации по ул. Ст. Разина)»</t>
  </si>
  <si>
    <t>демонтаж бетонной ливневой канализации (м3)
засыпка вручную траншей (м3)
восстановление откосов с подсыпкой грунта вручную (м3)</t>
  </si>
  <si>
    <t>разработка грунта с погрузкой на автомобили-самосвалы экскаваторами (м3)
перевозка грузов автомобилями-самосвалами (т)
разработка грунта с погрузкой на автомобили-самосвалы экскаваторами (м3)
труба стальная электросварная, класс прочности К38, наружный диаметр 530 мм, толщина стенки 8 мм (м)</t>
  </si>
  <si>
    <t>Разработка грунта с погрузкой, перевозка грунта, устройство подстилающих и выравнивающих слоев оснований из песка, устройство водосборных сооружений из железобетонных лотков, устройство укрепительных полос их железобетонных плит, укладка водопроводных труб, укрепление обочин асфальтогранулятом</t>
  </si>
  <si>
    <t xml:space="preserve">                                                                                                                        </t>
  </si>
  <si>
    <t xml:space="preserve">                                                   05.11.2024⃰  ⃰</t>
  </si>
  <si>
    <t xml:space="preserve">                                                                                                         Завершен. Акт о приемке выполненных работ от 05.11.2024⃰  </t>
  </si>
  <si>
    <r>
      <t xml:space="preserve">Глава муниципального образования       </t>
    </r>
    <r>
      <rPr>
        <b/>
        <sz val="12"/>
        <color rgb="FF92D05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___________                                       </t>
    </r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</si>
  <si>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                                     </t>
    </r>
  </si>
  <si>
    <t>ИБ 2024-28-2</t>
  </si>
  <si>
    <t xml:space="preserve">«Мама сказала: «Гулять!» (устройство детской площадки во дворе домов № 11 и № 15 по ул. Школьная)»  </t>
  </si>
  <si>
    <t>демонтаж металло-бетонных конструкций (шт)
планировка территории вручную (м2)
покраска бордюров и скамеек (м2)</t>
  </si>
  <si>
    <t>услуги самосвала (ч)
песок (т)
услуги погрузчика (ч)
услуги экскаватора (ч)</t>
  </si>
  <si>
    <t>Разработка грунта, установка бортовых камней, устройство подстилающих и выравнивающих оснований из песка, установка МАФ, перевозка грузов</t>
  </si>
  <si>
    <t>Экономия в результате проведения торговых процедур</t>
  </si>
  <si>
    <t xml:space="preserve">                                                                                                                                    Завершен. Акт  о приемке выполненных работ от 09.10.2024 № 1⃰  </t>
  </si>
  <si>
    <t>13 июня 2024 года;</t>
  </si>
  <si>
    <t xml:space="preserve">                                                    09.10.2024⃰  ⃰</t>
  </si>
  <si>
    <r>
      <t xml:space="preserve">Глава муниципального образования       </t>
    </r>
    <r>
      <rPr>
        <b/>
        <sz val="12"/>
        <color rgb="FF92D05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___________                                      </t>
    </r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</si>
  <si>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                                             </t>
    </r>
  </si>
  <si>
    <t>ИБ 2024-28-9</t>
  </si>
  <si>
    <t xml:space="preserve">«Спортпарк «Южный» </t>
  </si>
  <si>
    <t>вырубка деревьев (шт)
механизированное удаление пня (шт)
вырубка кустарников (м2)
погрузка и вывоз деревьев и кустарников (м3)
копание ям вручную для столбов ограждения (м3)
погрузочно-разгрузочные работы (т)</t>
  </si>
  <si>
    <t>демонтаж и вывоз металлических и бетонных конструкций (шт)
столб оцинкованный, металлический, с полимерно-порошковым покрытием диаметр 60 мм, высота 3500 мм (шт)
смесь бетонная для установки столбов ограждения (м3)
установка металлических столбов высотой с погружением в бетонное основание (шт)
заградительная сетка капроновая (м2)</t>
  </si>
  <si>
    <t>Разработка грунта экскаваторами, разработка грунта вручную, планировка площадей, уплотнение грунта, устройство подстилающих и выравнивающих слоев оснований из песка и щебня, устройство покрытия из асфальтобетона, установка бортовых камней, устройство наружного освещения, установка МАФов</t>
  </si>
  <si>
    <t xml:space="preserve">                                                                                                                                      Завершен. Акт о приемке выполненных работ от 31.10.2024 № 1.⃰  </t>
  </si>
  <si>
    <t xml:space="preserve">                                                                                                                             </t>
  </si>
  <si>
    <t xml:space="preserve">                                                   31.10.2024⃰  ⃰</t>
  </si>
  <si>
    <r>
      <t xml:space="preserve">Исполнитель                                           </t>
    </r>
    <r>
      <rPr>
        <b/>
        <sz val="12"/>
        <rFont val="Times New Roman"/>
        <family val="1"/>
        <charset val="204"/>
      </rPr>
      <t xml:space="preserve"> ___________                                                                             </t>
    </r>
  </si>
  <si>
    <t>01 января 2025</t>
  </si>
  <si>
    <t>Муниципальное образования "Город Воткинск"</t>
  </si>
  <si>
    <t>1. Сведения об использовании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, в соответствии с соглашением о предоставлении иного межбюджетного трансферта из бюджета Удмуртской Республики бюджету муниципального образования в Удмуртской Республике на софинансирование инициативного проекта, выдвигаемого для получения финансовой поддержки за счет межбюджетных трансфертов из бюджета Удмуртской Республики (далее - Соглашение):</t>
  </si>
  <si>
    <t>ИБ 2024-28-8</t>
  </si>
  <si>
    <t xml:space="preserve">«ЗаРечье - ЗаСпорт!-2» (благоустройство спортивной площадки МБОУ СОШ № 15)» </t>
  </si>
  <si>
    <t>очистка и углубление водоотводной канавы, уборка деревьев с корчевкой пней вручную, срезка кустарника</t>
  </si>
  <si>
    <t>устройство наружного освещения</t>
  </si>
  <si>
    <t>Разработка грунта, планировка площадей,
устройство оснований из песка и щебня,
устройство асфальтных покрытий,
устройство прыжковой ямы, установка
бортовых камней, нанесение разметки</t>
  </si>
  <si>
    <t>завершен</t>
  </si>
  <si>
    <t>20.05.2024 год</t>
  </si>
  <si>
    <t>ввода объекта в эксплуатацию  – 08.11.2024 год</t>
  </si>
  <si>
    <t xml:space="preserve">                                             </t>
  </si>
  <si>
    <t>Начальник Управления финансов               ___________                                      Н.Г. Корпачева</t>
  </si>
  <si>
    <t>Глава муниципального образования            ___________                                      А.В. Заметаев</t>
  </si>
  <si>
    <t>Исполнитель                                                  ___________                                         К.С. Зылева                                  8 (34145) 5-13-80</t>
  </si>
  <si>
    <t>ИБ 2024-28-10</t>
  </si>
  <si>
    <t>«Территория детства» (устройство детской площадки на территории Центра детского творчества)»</t>
  </si>
  <si>
    <t>1 056 186,66</t>
  </si>
  <si>
    <t>пересадка дерева (вяз высотой 5 м), вырубка кустов, снятие верхнего плодородного слоя, почвы вручную и перенос на другую площадку, покраска металлических конструкций теплотрассы, приобретение вазонов, приобретение рассады многолетних цветов, посадка цветов, приобретение и установка скамеек</t>
  </si>
  <si>
    <t>демонтаж бордюров, планировка территории механизированным способом, погрузка грунта погрузчиком, услуги самосвала</t>
  </si>
  <si>
    <t>Устройство песчаного и щебеночного
оснований, устройство водоотводных
лотков, устройство покрытия из резиновой
крошки, установка МАФ, устройство
ограждения</t>
  </si>
  <si>
    <t xml:space="preserve">                                                                                                                               </t>
  </si>
  <si>
    <t>15.05.2024 год</t>
  </si>
  <si>
    <t>ввода объекта в эксплуатацию  – 11.11.2024</t>
  </si>
  <si>
    <t>Начальник Управления финансов                ___________                                         Н.Г. Корпачева</t>
  </si>
  <si>
    <t>Глава муниципального образования           ___________                                           А.В. Заметаев</t>
  </si>
  <si>
    <t>Исполнитель                                                  ___________                                             К.С. Зылева                                     8 (34145) 5-13-80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</si>
</sst>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00\ _₽_-;\-* #,##0.0000\ _₽_-;_-* &quot;-&quot;??\ _₽_-;_-@_-"/>
    <numFmt numFmtId="166" formatCode="0.0000"/>
  </numFmts>
  <fonts count="42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8"/>
      <color indexed="64"/>
      <name val="Times New Roman"/>
    </font>
    <font>
      <sz val="8.5"/>
      <color indexed="64"/>
      <name val="Times New Roman"/>
    </font>
    <font>
      <sz val="8"/>
      <name val="Times New Roman"/>
    </font>
    <font>
      <sz val="11"/>
      <color indexed="64"/>
      <name val="Times New Roman"/>
    </font>
    <font>
      <sz val="11"/>
      <color theme="1"/>
      <name val="Times New Roman"/>
    </font>
    <font>
      <sz val="11"/>
      <name val="Times New Roman"/>
    </font>
    <font>
      <sz val="11.5"/>
      <color theme="1"/>
      <name val="Times New Roman"/>
    </font>
    <font>
      <sz val="12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8.5"/>
      <name val="Times New Roman"/>
    </font>
    <font>
      <sz val="11"/>
      <name val="Calibri"/>
      <scheme val="minor"/>
    </font>
    <font>
      <sz val="11.5"/>
      <color theme="1"/>
      <name val="Calibri"/>
      <scheme val="minor"/>
    </font>
    <font>
      <b/>
      <sz val="12"/>
      <color rgb="FF92D050"/>
      <name val="Times New Roman"/>
    </font>
    <font>
      <b/>
      <sz val="12"/>
      <name val="Times New Roman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92D05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scheme val="minor"/>
    </font>
    <font>
      <sz val="1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0" fillId="0" borderId="0" xfId="0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justify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31" xfId="0" applyBorder="1"/>
    <xf numFmtId="0" fontId="0" fillId="0" borderId="25" xfId="0" applyBorder="1"/>
    <xf numFmtId="0" fontId="2" fillId="0" borderId="2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164" fontId="5" fillId="4" borderId="16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0" fillId="0" borderId="35" xfId="0" applyBorder="1"/>
    <xf numFmtId="0" fontId="2" fillId="0" borderId="13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9" xfId="0" applyBorder="1"/>
    <xf numFmtId="164" fontId="0" fillId="0" borderId="8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9" fillId="0" borderId="0" xfId="0" applyFont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31" xfId="0" applyBorder="1" applyAlignment="1">
      <alignment vertical="top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164" fontId="2" fillId="0" borderId="8" xfId="0" applyNumberFormat="1" applyFont="1" applyBorder="1" applyAlignment="1" applyProtection="1">
      <alignment vertical="top" wrapText="1"/>
      <protection locked="0"/>
    </xf>
    <xf numFmtId="164" fontId="2" fillId="0" borderId="16" xfId="0" applyNumberFormat="1" applyFont="1" applyBorder="1" applyAlignment="1">
      <alignment vertical="top" wrapText="1"/>
    </xf>
    <xf numFmtId="0" fontId="2" fillId="5" borderId="17" xfId="0" applyFont="1" applyFill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4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1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19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/>
    </xf>
    <xf numFmtId="0" fontId="26" fillId="0" borderId="8" xfId="0" applyFont="1" applyFill="1" applyBorder="1" applyAlignment="1">
      <alignment horizontal="center" wrapText="1"/>
    </xf>
    <xf numFmtId="0" fontId="26" fillId="0" borderId="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 applyProtection="1">
      <alignment vertical="center" wrapText="1"/>
      <protection locked="0"/>
    </xf>
    <xf numFmtId="4" fontId="19" fillId="0" borderId="16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20" fillId="0" borderId="8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4" fontId="21" fillId="0" borderId="19" xfId="0" applyNumberFormat="1" applyFont="1" applyFill="1" applyBorder="1" applyAlignment="1">
      <alignment horizontal="center" vertical="center"/>
    </xf>
    <xf numFmtId="4" fontId="21" fillId="0" borderId="8" xfId="0" applyNumberFormat="1" applyFont="1" applyFill="1" applyBorder="1" applyAlignment="1" applyProtection="1">
      <alignment horizontal="center" vertical="center"/>
      <protection locked="0"/>
    </xf>
    <xf numFmtId="4" fontId="21" fillId="0" borderId="16" xfId="0" applyNumberFormat="1" applyFont="1" applyFill="1" applyBorder="1" applyAlignment="1" applyProtection="1">
      <alignment horizontal="center" vertical="center"/>
      <protection locked="0"/>
    </xf>
    <xf numFmtId="4" fontId="21" fillId="0" borderId="22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3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vertical="top" wrapText="1"/>
    </xf>
    <xf numFmtId="0" fontId="19" fillId="0" borderId="8" xfId="0" applyFont="1" applyFill="1" applyBorder="1" applyAlignment="1" applyProtection="1">
      <alignment vertical="top" wrapText="1"/>
      <protection locked="0"/>
    </xf>
    <xf numFmtId="4" fontId="19" fillId="0" borderId="8" xfId="0" applyNumberFormat="1" applyFont="1" applyFill="1" applyBorder="1" applyAlignment="1" applyProtection="1">
      <alignment vertical="top" wrapText="1"/>
      <protection locked="0"/>
    </xf>
    <xf numFmtId="0" fontId="19" fillId="0" borderId="11" xfId="0" applyFont="1" applyFill="1" applyBorder="1" applyAlignment="1" applyProtection="1">
      <alignment vertical="top" wrapText="1"/>
      <protection locked="0"/>
    </xf>
    <xf numFmtId="0" fontId="23" fillId="0" borderId="0" xfId="0" applyFont="1" applyFill="1" applyAlignment="1"/>
    <xf numFmtId="0" fontId="19" fillId="0" borderId="15" xfId="0" applyFont="1" applyFill="1" applyBorder="1" applyAlignment="1">
      <alignment vertical="top" wrapText="1"/>
    </xf>
    <xf numFmtId="0" fontId="20" fillId="0" borderId="16" xfId="0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vertical="top" wrapText="1"/>
    </xf>
    <xf numFmtId="0" fontId="19" fillId="0" borderId="17" xfId="0" applyFont="1" applyFill="1" applyBorder="1" applyAlignment="1">
      <alignment vertical="top" wrapText="1"/>
    </xf>
    <xf numFmtId="0" fontId="19" fillId="0" borderId="0" xfId="0" applyFont="1" applyFill="1"/>
    <xf numFmtId="0" fontId="19" fillId="0" borderId="0" xfId="0" applyFont="1" applyFill="1" applyAlignment="1"/>
    <xf numFmtId="0" fontId="2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9" fillId="0" borderId="0" xfId="0" applyFont="1" applyFill="1" applyAlignment="1"/>
    <xf numFmtId="0" fontId="19" fillId="0" borderId="0" xfId="0" applyFont="1" applyFill="1" applyAlignment="1">
      <alignment horizontal="justify"/>
    </xf>
    <xf numFmtId="0" fontId="23" fillId="0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3" fillId="0" borderId="8" xfId="0" applyFont="1" applyBorder="1" applyAlignment="1">
      <alignment horizontal="center" wrapText="1"/>
    </xf>
    <xf numFmtId="0" fontId="33" fillId="0" borderId="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 applyProtection="1">
      <alignment vertical="center" wrapText="1"/>
      <protection locked="0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34" fillId="7" borderId="8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8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22" xfId="0" applyFont="1" applyBorder="1" applyAlignment="1">
      <alignment horizontal="center" vertical="center"/>
    </xf>
    <xf numFmtId="0" fontId="36" fillId="0" borderId="0" xfId="0" applyFont="1" applyAlignment="1">
      <alignment vertical="top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top" wrapText="1"/>
    </xf>
    <xf numFmtId="0" fontId="35" fillId="0" borderId="8" xfId="0" applyFont="1" applyBorder="1" applyAlignment="1">
      <alignment vertical="top" wrapText="1"/>
    </xf>
    <xf numFmtId="0" fontId="18" fillId="0" borderId="8" xfId="0" applyFont="1" applyBorder="1" applyAlignment="1" applyProtection="1">
      <alignment vertical="top" wrapText="1"/>
      <protection locked="0"/>
    </xf>
    <xf numFmtId="0" fontId="18" fillId="0" borderId="8" xfId="0" applyFont="1" applyBorder="1" applyAlignment="1" applyProtection="1">
      <alignment horizontal="center" vertical="top" wrapText="1"/>
      <protection locked="0"/>
    </xf>
    <xf numFmtId="0" fontId="18" fillId="0" borderId="11" xfId="0" applyFont="1" applyBorder="1" applyAlignment="1" applyProtection="1">
      <alignment vertical="top" wrapText="1"/>
      <protection locked="0"/>
    </xf>
    <xf numFmtId="0" fontId="18" fillId="0" borderId="15" xfId="0" applyFont="1" applyBorder="1" applyAlignment="1">
      <alignment vertical="top" wrapText="1"/>
    </xf>
    <xf numFmtId="0" fontId="35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vertical="top" wrapText="1"/>
    </xf>
    <xf numFmtId="0" fontId="18" fillId="0" borderId="0" xfId="0" applyFont="1"/>
    <xf numFmtId="0" fontId="3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38" fillId="0" borderId="0" xfId="0" applyFont="1"/>
    <xf numFmtId="0" fontId="18" fillId="0" borderId="0" xfId="0" applyFont="1" applyAlignment="1">
      <alignment horizontal="justify"/>
    </xf>
    <xf numFmtId="0" fontId="37" fillId="0" borderId="8" xfId="0" applyFont="1" applyBorder="1" applyAlignment="1">
      <alignment vertical="top" wrapText="1"/>
    </xf>
    <xf numFmtId="0" fontId="37" fillId="0" borderId="8" xfId="0" applyFont="1" applyBorder="1" applyAlignment="1" applyProtection="1">
      <alignment vertical="top" wrapText="1"/>
      <protection locked="0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11" xfId="0" applyFont="1" applyBorder="1" applyAlignment="1" applyProtection="1">
      <alignment vertical="top" wrapText="1"/>
      <protection locked="0"/>
    </xf>
    <xf numFmtId="0" fontId="37" fillId="0" borderId="1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top" wrapText="1"/>
    </xf>
    <xf numFmtId="0" fontId="37" fillId="0" borderId="17" xfId="0" applyFont="1" applyBorder="1" applyAlignment="1">
      <alignment vertical="top" wrapText="1"/>
    </xf>
    <xf numFmtId="0" fontId="37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top" wrapText="1"/>
    </xf>
    <xf numFmtId="0" fontId="37" fillId="0" borderId="15" xfId="0" applyFont="1" applyBorder="1" applyAlignment="1">
      <alignment vertical="top" wrapText="1"/>
    </xf>
    <xf numFmtId="2" fontId="5" fillId="0" borderId="29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 applyProtection="1">
      <alignment horizontal="center" vertical="center" wrapText="1"/>
      <protection locked="0"/>
    </xf>
    <xf numFmtId="4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0" fillId="0" borderId="8" xfId="0" applyNumberFormat="1" applyBorder="1" applyAlignment="1" applyProtection="1">
      <alignment horizontal="center" vertical="center"/>
      <protection locked="0"/>
    </xf>
    <xf numFmtId="4" fontId="0" fillId="0" borderId="16" xfId="0" applyNumberForma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10" fillId="0" borderId="44" xfId="0" applyFont="1" applyBorder="1" applyAlignment="1">
      <alignment vertical="center" wrapText="1"/>
    </xf>
    <xf numFmtId="0" fontId="10" fillId="0" borderId="8" xfId="0" applyFont="1" applyBorder="1" applyAlignment="1" applyProtection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3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Fill="1"/>
    <xf numFmtId="0" fontId="40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3" fontId="40" fillId="0" borderId="8" xfId="0" applyNumberFormat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3" fontId="40" fillId="0" borderId="8" xfId="0" applyNumberFormat="1" applyFont="1" applyBorder="1" applyAlignment="1" applyProtection="1">
      <alignment horizontal="center" vertical="center"/>
      <protection locked="0"/>
    </xf>
    <xf numFmtId="3" fontId="40" fillId="0" borderId="16" xfId="0" applyNumberFormat="1" applyFont="1" applyBorder="1" applyAlignment="1" applyProtection="1">
      <alignment horizontal="center" vertical="center"/>
      <protection locked="0"/>
    </xf>
    <xf numFmtId="0" fontId="40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/>
    </xf>
    <xf numFmtId="0" fontId="18" fillId="0" borderId="0" xfId="0" applyFont="1" applyAlignment="1" applyProtection="1">
      <alignment horizontal="left" vertical="top"/>
      <protection locked="0"/>
    </xf>
    <xf numFmtId="14" fontId="20" fillId="0" borderId="0" xfId="0" applyNumberFormat="1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3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 applyProtection="1">
      <alignment horizontal="right"/>
      <protection locked="0"/>
    </xf>
    <xf numFmtId="0" fontId="37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7" borderId="0" xfId="0" applyFont="1" applyFill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37" fillId="0" borderId="22" xfId="0" applyFont="1" applyBorder="1" applyAlignment="1">
      <alignment horizontal="center" vertical="top" wrapText="1"/>
    </xf>
    <xf numFmtId="0" fontId="37" fillId="0" borderId="24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0" xfId="0" applyFont="1" applyAlignment="1" applyProtection="1">
      <alignment horizontal="left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36" fillId="0" borderId="0" xfId="0" applyFont="1" applyAlignment="1">
      <alignment horizontal="left" vertical="top"/>
    </xf>
    <xf numFmtId="0" fontId="35" fillId="0" borderId="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 wrapText="1"/>
    </xf>
    <xf numFmtId="0" fontId="35" fillId="0" borderId="7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top" wrapText="1"/>
    </xf>
    <xf numFmtId="0" fontId="39" fillId="7" borderId="8" xfId="0" applyFont="1" applyFill="1" applyBorder="1" applyAlignment="1">
      <alignment horizontal="center" vertical="top" wrapText="1"/>
    </xf>
    <xf numFmtId="0" fontId="37" fillId="0" borderId="16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center"/>
      <protection locked="0"/>
    </xf>
    <xf numFmtId="0" fontId="30" fillId="7" borderId="7" xfId="0" applyFont="1" applyFill="1" applyBorder="1" applyAlignment="1">
      <alignment horizontal="center" vertical="top" wrapText="1"/>
    </xf>
    <xf numFmtId="0" fontId="30" fillId="7" borderId="8" xfId="0" applyFont="1" applyFill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9" fillId="0" borderId="8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>
      <alignment horizontal="center" wrapText="1"/>
    </xf>
    <xf numFmtId="0" fontId="3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1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32" fillId="0" borderId="11" xfId="0" applyFont="1" applyBorder="1" applyAlignment="1">
      <alignment horizontal="center" wrapText="1"/>
    </xf>
    <xf numFmtId="0" fontId="32" fillId="0" borderId="1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>
      <alignment horizontal="center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4" fontId="18" fillId="0" borderId="0" xfId="0" applyNumberFormat="1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left"/>
      <protection locked="0"/>
    </xf>
    <xf numFmtId="0" fontId="39" fillId="7" borderId="15" xfId="0" applyFont="1" applyFill="1" applyBorder="1" applyAlignment="1">
      <alignment horizontal="center" vertical="top" wrapText="1"/>
    </xf>
    <xf numFmtId="0" fontId="39" fillId="7" borderId="16" xfId="0" applyFont="1" applyFill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top" wrapText="1"/>
    </xf>
    <xf numFmtId="0" fontId="34" fillId="7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 wrapText="1"/>
    </xf>
    <xf numFmtId="0" fontId="20" fillId="7" borderId="8" xfId="0" applyFont="1" applyFill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top" wrapText="1"/>
      <protection locked="0"/>
    </xf>
    <xf numFmtId="0" fontId="18" fillId="0" borderId="8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164" fontId="5" fillId="0" borderId="22" xfId="0" applyNumberFormat="1" applyFont="1" applyBorder="1" applyAlignment="1" applyProtection="1">
      <alignment horizontal="center" vertical="center" wrapText="1"/>
      <protection locked="0"/>
    </xf>
    <xf numFmtId="164" fontId="5" fillId="0" borderId="24" xfId="0" applyNumberFormat="1" applyFont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top" wrapText="1"/>
    </xf>
    <xf numFmtId="164" fontId="0" fillId="0" borderId="19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8" fillId="0" borderId="19" xfId="0" applyNumberFormat="1" applyFont="1" applyBorder="1" applyAlignment="1" applyProtection="1">
      <alignment horizontal="center" vertical="center" wrapText="1"/>
      <protection locked="0"/>
    </xf>
    <xf numFmtId="164" fontId="8" fillId="0" borderId="21" xfId="0" applyNumberFormat="1" applyFont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164" fontId="0" fillId="0" borderId="19" xfId="0" applyNumberFormat="1" applyBorder="1" applyAlignment="1" applyProtection="1">
      <alignment horizontal="center"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24" xfId="0" applyNumberFormat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164" fontId="0" fillId="0" borderId="20" xfId="0" applyNumberFormat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164" fontId="2" fillId="5" borderId="19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164" fontId="2" fillId="0" borderId="22" xfId="0" applyNumberFormat="1" applyFont="1" applyBorder="1" applyAlignment="1" applyProtection="1">
      <alignment horizontal="center" vertical="center" wrapText="1"/>
      <protection locked="0"/>
    </xf>
    <xf numFmtId="164" fontId="2" fillId="0" borderId="34" xfId="0" applyNumberFormat="1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left" vertical="top" wrapText="1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164" fontId="2" fillId="0" borderId="19" xfId="0" applyNumberFormat="1" applyFont="1" applyBorder="1" applyAlignment="1" applyProtection="1">
      <alignment horizontal="center" vertical="top" wrapText="1"/>
      <protection locked="0"/>
    </xf>
    <xf numFmtId="164" fontId="2" fillId="0" borderId="21" xfId="0" applyNumberFormat="1" applyFont="1" applyBorder="1" applyAlignment="1" applyProtection="1">
      <alignment horizontal="center" vertical="top" wrapText="1"/>
      <protection locked="0"/>
    </xf>
    <xf numFmtId="164" fontId="2" fillId="0" borderId="19" xfId="0" applyNumberFormat="1" applyFont="1" applyBorder="1" applyAlignment="1">
      <alignment vertical="top" wrapText="1"/>
    </xf>
    <xf numFmtId="164" fontId="2" fillId="0" borderId="21" xfId="0" applyNumberFormat="1" applyFont="1" applyBorder="1" applyAlignment="1">
      <alignment vertical="top" wrapText="1"/>
    </xf>
    <xf numFmtId="0" fontId="2" fillId="5" borderId="22" xfId="0" applyFont="1" applyFill="1" applyBorder="1" applyAlignment="1">
      <alignment horizontal="center" vertical="top" wrapText="1"/>
    </xf>
    <xf numFmtId="0" fontId="2" fillId="5" borderId="34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right" vertical="top" wrapText="1"/>
    </xf>
    <xf numFmtId="164" fontId="2" fillId="0" borderId="24" xfId="0" applyNumberFormat="1" applyFont="1" applyBorder="1" applyAlignment="1">
      <alignment horizontal="right" vertical="top" wrapText="1"/>
    </xf>
    <xf numFmtId="164" fontId="2" fillId="0" borderId="22" xfId="0" applyNumberFormat="1" applyFont="1" applyBorder="1" applyAlignment="1">
      <alignment vertical="top" wrapText="1"/>
    </xf>
    <xf numFmtId="164" fontId="2" fillId="0" borderId="24" xfId="0" applyNumberFormat="1" applyFont="1" applyBorder="1" applyAlignment="1">
      <alignment vertical="top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4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left" vertical="top"/>
      <protection locked="0"/>
    </xf>
    <xf numFmtId="14" fontId="23" fillId="0" borderId="0" xfId="0" applyNumberFormat="1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2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 applyProtection="1">
      <alignment horizontal="right"/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horizontal="center" vertical="top" wrapText="1"/>
      <protection locked="0"/>
    </xf>
    <xf numFmtId="4" fontId="19" fillId="0" borderId="8" xfId="0" applyNumberFormat="1" applyFont="1" applyFill="1" applyBorder="1" applyAlignment="1" applyProtection="1">
      <alignment horizontal="center" vertical="top" wrapText="1"/>
      <protection locked="0"/>
    </xf>
    <xf numFmtId="4" fontId="19" fillId="0" borderId="8" xfId="0" applyNumberFormat="1" applyFont="1" applyFill="1" applyBorder="1" applyAlignment="1">
      <alignment vertical="top" wrapText="1"/>
    </xf>
    <xf numFmtId="0" fontId="19" fillId="0" borderId="16" xfId="0" applyFont="1" applyFill="1" applyBorder="1" applyAlignment="1">
      <alignment horizontal="center" vertical="top" wrapText="1"/>
    </xf>
    <xf numFmtId="4" fontId="19" fillId="0" borderId="22" xfId="0" applyNumberFormat="1" applyFont="1" applyFill="1" applyBorder="1" applyAlignment="1">
      <alignment horizontal="right" vertical="top" wrapText="1"/>
    </xf>
    <xf numFmtId="4" fontId="19" fillId="0" borderId="24" xfId="0" applyNumberFormat="1" applyFont="1" applyFill="1" applyBorder="1" applyAlignment="1">
      <alignment horizontal="right" vertical="top" wrapText="1"/>
    </xf>
    <xf numFmtId="4" fontId="19" fillId="0" borderId="22" xfId="0" applyNumberFormat="1" applyFont="1" applyFill="1" applyBorder="1" applyAlignment="1">
      <alignment vertical="top" wrapText="1"/>
    </xf>
    <xf numFmtId="4" fontId="19" fillId="0" borderId="24" xfId="0" applyNumberFormat="1" applyFont="1" applyFill="1" applyBorder="1" applyAlignment="1">
      <alignment vertical="top" wrapText="1"/>
    </xf>
    <xf numFmtId="0" fontId="19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Alignment="1">
      <alignment horizontal="left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40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4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4" fontId="21" fillId="0" borderId="19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/>
    </xf>
    <xf numFmtId="4" fontId="21" fillId="0" borderId="2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4" fontId="19" fillId="0" borderId="8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4" fontId="21" fillId="0" borderId="8" xfId="0" applyNumberFormat="1" applyFont="1" applyFill="1" applyBorder="1" applyAlignment="1" applyProtection="1">
      <alignment horizontal="center" vertical="center"/>
      <protection locked="0"/>
    </xf>
    <xf numFmtId="4" fontId="21" fillId="0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wrapText="1"/>
    </xf>
    <xf numFmtId="0" fontId="26" fillId="0" borderId="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wrapText="1"/>
    </xf>
    <xf numFmtId="0" fontId="24" fillId="0" borderId="0" xfId="0" applyFont="1" applyFill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wrapText="1"/>
    </xf>
    <xf numFmtId="14" fontId="19" fillId="0" borderId="0" xfId="0" applyNumberFormat="1" applyFont="1" applyFill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8" fillId="0" borderId="19" xfId="0" applyNumberFormat="1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" fontId="8" fillId="0" borderId="19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0" fillId="0" borderId="19" xfId="0" applyNumberForma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3" fontId="0" fillId="0" borderId="22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8" fillId="0" borderId="19" xfId="0" applyNumberFormat="1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3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 vertical="top" wrapText="1"/>
      <protection locked="0"/>
    </xf>
    <xf numFmtId="4" fontId="2" fillId="0" borderId="19" xfId="0" applyNumberFormat="1" applyFont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2" fillId="0" borderId="22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40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wrapText="1"/>
    </xf>
    <xf numFmtId="3" fontId="40" fillId="0" borderId="8" xfId="0" applyNumberFormat="1" applyFont="1" applyBorder="1" applyAlignment="1" applyProtection="1">
      <alignment horizontal="center" vertical="center"/>
      <protection locked="0"/>
    </xf>
    <xf numFmtId="0" fontId="40" fillId="0" borderId="8" xfId="0" applyFont="1" applyBorder="1" applyAlignment="1" applyProtection="1">
      <alignment horizontal="center" vertical="center"/>
      <protection locked="0"/>
    </xf>
    <xf numFmtId="3" fontId="10" fillId="0" borderId="19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" fontId="40" fillId="0" borderId="8" xfId="0" applyNumberFormat="1" applyFont="1" applyBorder="1" applyAlignment="1" applyProtection="1">
      <alignment horizontal="center" vertical="center"/>
      <protection locked="0"/>
    </xf>
    <xf numFmtId="4" fontId="10" fillId="0" borderId="19" xfId="0" applyNumberFormat="1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3" fontId="40" fillId="0" borderId="16" xfId="0" applyNumberFormat="1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3" fontId="2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4" fontId="2" fillId="0" borderId="8" xfId="0" applyNumberFormat="1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opLeftCell="A73" workbookViewId="0">
      <selection activeCell="A87" sqref="A87:T87"/>
    </sheetView>
  </sheetViews>
  <sheetFormatPr defaultRowHeight="15" x14ac:dyDescent="0.25"/>
  <cols>
    <col min="2" max="2" width="15.7109375" customWidth="1"/>
    <col min="4" max="4" width="9.140625" customWidth="1"/>
    <col min="5" max="5" width="11.42578125" hidden="1" customWidth="1"/>
    <col min="6" max="6" width="11.140625" customWidth="1"/>
    <col min="8" max="8" width="11.5703125" customWidth="1"/>
    <col min="11" max="11" width="15.140625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00" t="s">
        <v>0</v>
      </c>
      <c r="Q1" s="300"/>
      <c r="R1" s="300"/>
      <c r="S1" s="300"/>
      <c r="T1" s="300"/>
    </row>
    <row r="2" spans="1:2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00"/>
      <c r="Q2" s="300"/>
      <c r="R2" s="300"/>
      <c r="S2" s="300"/>
      <c r="T2" s="300"/>
    </row>
    <row r="3" spans="1:2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0"/>
      <c r="Q3" s="300"/>
      <c r="R3" s="300"/>
      <c r="S3" s="300"/>
      <c r="T3" s="300"/>
    </row>
    <row r="4" spans="1:2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00"/>
      <c r="Q4" s="300"/>
      <c r="R4" s="300"/>
      <c r="S4" s="300"/>
      <c r="T4" s="300"/>
    </row>
    <row r="5" spans="1:2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00"/>
      <c r="Q5" s="300"/>
      <c r="R5" s="300"/>
      <c r="S5" s="300"/>
      <c r="T5" s="300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00"/>
      <c r="Q6" s="300"/>
      <c r="R6" s="300"/>
      <c r="S6" s="300"/>
      <c r="T6" s="300"/>
    </row>
    <row r="7" spans="1:2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00"/>
      <c r="Q7" s="300"/>
      <c r="R7" s="300"/>
      <c r="S7" s="300"/>
      <c r="T7" s="300"/>
    </row>
    <row r="8" spans="1:2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301" t="s">
        <v>129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</row>
    <row r="10" spans="1:20" x14ac:dyDescent="0.2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</row>
    <row r="11" spans="1:20" x14ac:dyDescent="0.25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</row>
    <row r="12" spans="1:2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75" x14ac:dyDescent="0.25">
      <c r="A13" s="242" t="s">
        <v>2</v>
      </c>
      <c r="B13" s="242"/>
      <c r="C13" s="242"/>
      <c r="D13" s="302" t="s">
        <v>155</v>
      </c>
      <c r="E13" s="302"/>
      <c r="F13" s="302"/>
      <c r="G13" s="302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1:20" ht="15.75" x14ac:dyDescent="0.25">
      <c r="A14" s="242" t="s">
        <v>4</v>
      </c>
      <c r="B14" s="242"/>
      <c r="C14" s="242"/>
      <c r="D14" s="242"/>
      <c r="E14" s="242"/>
      <c r="F14" s="242"/>
      <c r="G14" s="242"/>
      <c r="H14" s="302" t="s">
        <v>5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</row>
    <row r="15" spans="1:20" x14ac:dyDescent="0.25">
      <c r="A15" s="6"/>
      <c r="B15" s="6"/>
      <c r="C15" s="6"/>
      <c r="D15" s="6"/>
      <c r="E15" s="6"/>
      <c r="F15" s="6"/>
      <c r="G15" s="6"/>
      <c r="H15" s="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5.75" x14ac:dyDescent="0.25">
      <c r="A16" s="283" t="s">
        <v>6</v>
      </c>
      <c r="B16" s="283"/>
      <c r="C16" s="28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thickBot="1" x14ac:dyDescent="0.3">
      <c r="A17" s="242" t="s">
        <v>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</row>
    <row r="18" spans="1:20" x14ac:dyDescent="0.25">
      <c r="A18" s="304" t="s">
        <v>8</v>
      </c>
      <c r="B18" s="306" t="s">
        <v>9</v>
      </c>
      <c r="C18" s="308" t="s">
        <v>10</v>
      </c>
      <c r="D18" s="309"/>
      <c r="E18" s="309"/>
      <c r="F18" s="309"/>
      <c r="G18" s="309"/>
      <c r="H18" s="310"/>
      <c r="I18" s="317" t="s">
        <v>11</v>
      </c>
      <c r="J18" s="317"/>
      <c r="K18" s="317"/>
      <c r="L18" s="317"/>
      <c r="M18" s="317"/>
      <c r="N18" s="317" t="s">
        <v>12</v>
      </c>
      <c r="O18" s="317" t="s">
        <v>13</v>
      </c>
      <c r="P18" s="317"/>
      <c r="Q18" s="317"/>
      <c r="R18" s="317"/>
      <c r="S18" s="317"/>
      <c r="T18" s="318" t="s">
        <v>14</v>
      </c>
    </row>
    <row r="19" spans="1:20" x14ac:dyDescent="0.25">
      <c r="A19" s="305"/>
      <c r="B19" s="307"/>
      <c r="C19" s="311"/>
      <c r="D19" s="312"/>
      <c r="E19" s="312"/>
      <c r="F19" s="312"/>
      <c r="G19" s="312"/>
      <c r="H19" s="313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03"/>
    </row>
    <row r="20" spans="1:20" ht="30.75" customHeight="1" x14ac:dyDescent="0.25">
      <c r="A20" s="305"/>
      <c r="B20" s="307"/>
      <c r="C20" s="314"/>
      <c r="D20" s="315"/>
      <c r="E20" s="315"/>
      <c r="F20" s="315"/>
      <c r="G20" s="315"/>
      <c r="H20" s="316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03"/>
    </row>
    <row r="21" spans="1:20" x14ac:dyDescent="0.25">
      <c r="A21" s="305"/>
      <c r="B21" s="307"/>
      <c r="C21" s="299" t="s">
        <v>15</v>
      </c>
      <c r="D21" s="298" t="s">
        <v>16</v>
      </c>
      <c r="E21" s="298"/>
      <c r="F21" s="298"/>
      <c r="G21" s="298"/>
      <c r="H21" s="298"/>
      <c r="I21" s="140"/>
      <c r="J21" s="298" t="s">
        <v>16</v>
      </c>
      <c r="K21" s="298"/>
      <c r="L21" s="298"/>
      <c r="M21" s="298"/>
      <c r="N21" s="299"/>
      <c r="O21" s="299" t="s">
        <v>15</v>
      </c>
      <c r="P21" s="299" t="s">
        <v>16</v>
      </c>
      <c r="Q21" s="299"/>
      <c r="R21" s="299"/>
      <c r="S21" s="299"/>
      <c r="T21" s="303"/>
    </row>
    <row r="22" spans="1:20" ht="191.25" x14ac:dyDescent="0.25">
      <c r="A22" s="305"/>
      <c r="B22" s="307"/>
      <c r="C22" s="299"/>
      <c r="D22" s="141" t="s">
        <v>17</v>
      </c>
      <c r="E22" s="141" t="s">
        <v>18</v>
      </c>
      <c r="F22" s="141" t="s">
        <v>18</v>
      </c>
      <c r="G22" s="141" t="s">
        <v>19</v>
      </c>
      <c r="H22" s="141" t="s">
        <v>20</v>
      </c>
      <c r="I22" s="141" t="s">
        <v>15</v>
      </c>
      <c r="J22" s="141" t="s">
        <v>17</v>
      </c>
      <c r="K22" s="141" t="s">
        <v>18</v>
      </c>
      <c r="L22" s="141" t="s">
        <v>21</v>
      </c>
      <c r="M22" s="141" t="s">
        <v>20</v>
      </c>
      <c r="N22" s="299"/>
      <c r="O22" s="299"/>
      <c r="P22" s="141" t="s">
        <v>17</v>
      </c>
      <c r="Q22" s="141" t="s">
        <v>18</v>
      </c>
      <c r="R22" s="141" t="s">
        <v>21</v>
      </c>
      <c r="S22" s="141" t="s">
        <v>20</v>
      </c>
      <c r="T22" s="303"/>
    </row>
    <row r="23" spans="1:20" ht="68.25" thickBot="1" x14ac:dyDescent="0.3">
      <c r="A23" s="142" t="s">
        <v>156</v>
      </c>
      <c r="B23" s="143" t="s">
        <v>157</v>
      </c>
      <c r="C23" s="144">
        <f>D23+F23+G23+H23</f>
        <v>1637190.34</v>
      </c>
      <c r="D23" s="145">
        <v>1120915</v>
      </c>
      <c r="E23" s="145"/>
      <c r="F23" s="145">
        <v>180000</v>
      </c>
      <c r="G23" s="145">
        <v>168137.34</v>
      </c>
      <c r="H23" s="145">
        <v>168138</v>
      </c>
      <c r="I23" s="144">
        <f>J23+K23+L23+M23</f>
        <v>1637190.34</v>
      </c>
      <c r="J23" s="145">
        <v>1120915</v>
      </c>
      <c r="K23" s="145">
        <v>180000</v>
      </c>
      <c r="L23" s="145">
        <v>168137.34</v>
      </c>
      <c r="M23" s="145">
        <v>168138</v>
      </c>
      <c r="N23" s="145">
        <v>1632312.46</v>
      </c>
      <c r="O23" s="144">
        <f>P23+Q23+R23+S23</f>
        <v>1632312.46</v>
      </c>
      <c r="P23" s="145">
        <v>1117575.78</v>
      </c>
      <c r="Q23" s="145">
        <v>179462.96</v>
      </c>
      <c r="R23" s="145">
        <v>167636.85999999999</v>
      </c>
      <c r="S23" s="145">
        <v>167636.85999999999</v>
      </c>
      <c r="T23" s="146"/>
    </row>
    <row r="24" spans="1:2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242" t="s">
        <v>24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</row>
    <row r="26" spans="1:20" x14ac:dyDescent="0.25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</row>
    <row r="27" spans="1:20" ht="15.75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75" x14ac:dyDescent="0.25">
      <c r="A28" s="294" t="s">
        <v>25</v>
      </c>
      <c r="B28" s="295"/>
      <c r="C28" s="295" t="s">
        <v>26</v>
      </c>
      <c r="D28" s="295"/>
      <c r="E28" s="147"/>
      <c r="F28" s="147" t="s">
        <v>27</v>
      </c>
      <c r="G28" s="295" t="s">
        <v>28</v>
      </c>
      <c r="H28" s="295"/>
      <c r="I28" s="148" t="s">
        <v>29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279" t="s">
        <v>30</v>
      </c>
      <c r="B29" s="280"/>
      <c r="C29" s="296">
        <f>C31+C32+C33+C34</f>
        <v>1637190.34</v>
      </c>
      <c r="D29" s="296"/>
      <c r="E29" s="184"/>
      <c r="F29" s="184">
        <f>F31+F32+F33+F34</f>
        <v>100</v>
      </c>
      <c r="G29" s="297">
        <v>1632312.46</v>
      </c>
      <c r="H29" s="297"/>
      <c r="I29" s="18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290" t="s">
        <v>31</v>
      </c>
      <c r="B30" s="291"/>
      <c r="C30" s="292"/>
      <c r="D30" s="292"/>
      <c r="E30" s="185"/>
      <c r="F30" s="185"/>
      <c r="G30" s="293"/>
      <c r="H30" s="293"/>
      <c r="I30" s="18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25.5" customHeight="1" x14ac:dyDescent="0.25">
      <c r="A31" s="279" t="s">
        <v>32</v>
      </c>
      <c r="B31" s="280"/>
      <c r="C31" s="289">
        <v>1120915</v>
      </c>
      <c r="D31" s="289"/>
      <c r="E31" s="184"/>
      <c r="F31" s="184">
        <f>ROUND((C31/C$29*100),4)</f>
        <v>68.465800000000002</v>
      </c>
      <c r="G31" s="282">
        <f>ROUND((G$29*F31/100),2)</f>
        <v>1117575.78</v>
      </c>
      <c r="H31" s="282"/>
      <c r="I31" s="184">
        <f>C31-G31</f>
        <v>3339.2199999999721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29.25" customHeight="1" x14ac:dyDescent="0.25">
      <c r="A32" s="279" t="s">
        <v>33</v>
      </c>
      <c r="B32" s="280"/>
      <c r="C32" s="289">
        <v>180000</v>
      </c>
      <c r="D32" s="289"/>
      <c r="E32" s="184"/>
      <c r="F32" s="184">
        <f t="shared" ref="F32:F34" si="0">ROUND((C32/C$29*100),4)</f>
        <v>10.994400000000001</v>
      </c>
      <c r="G32" s="282">
        <f t="shared" ref="G32:G34" si="1">ROUND((G$29*F32/100),2)</f>
        <v>179462.96</v>
      </c>
      <c r="H32" s="282"/>
      <c r="I32" s="184">
        <f t="shared" ref="I32:I34" si="2">C32-G32</f>
        <v>537.04000000000815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5">
      <c r="A33" s="279" t="s">
        <v>34</v>
      </c>
      <c r="B33" s="280"/>
      <c r="C33" s="289">
        <v>168137.34</v>
      </c>
      <c r="D33" s="289"/>
      <c r="E33" s="184"/>
      <c r="F33" s="184">
        <f t="shared" si="0"/>
        <v>10.2699</v>
      </c>
      <c r="G33" s="282">
        <f t="shared" si="1"/>
        <v>167636.85999999999</v>
      </c>
      <c r="H33" s="282"/>
      <c r="I33" s="184">
        <f t="shared" si="2"/>
        <v>500.48000000001048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5.75" thickBot="1" x14ac:dyDescent="0.3">
      <c r="A34" s="279" t="s">
        <v>35</v>
      </c>
      <c r="B34" s="280"/>
      <c r="C34" s="281">
        <v>168138</v>
      </c>
      <c r="D34" s="281"/>
      <c r="E34" s="186"/>
      <c r="F34" s="184">
        <f t="shared" si="0"/>
        <v>10.2699</v>
      </c>
      <c r="G34" s="282">
        <f t="shared" si="1"/>
        <v>167636.85999999999</v>
      </c>
      <c r="H34" s="282"/>
      <c r="I34" s="184">
        <f t="shared" si="2"/>
        <v>501.14000000001397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5.75" x14ac:dyDescent="0.25">
      <c r="A36" s="283" t="s">
        <v>36</v>
      </c>
      <c r="B36" s="283"/>
      <c r="C36" s="28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242" t="s">
        <v>37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0" ht="15.75" thickBot="1" x14ac:dyDescent="0.3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</row>
    <row r="39" spans="1:20" x14ac:dyDescent="0.25">
      <c r="A39" s="284" t="s">
        <v>38</v>
      </c>
      <c r="B39" s="251"/>
      <c r="C39" s="251" t="s">
        <v>39</v>
      </c>
      <c r="D39" s="251"/>
      <c r="E39" s="251"/>
      <c r="F39" s="251"/>
      <c r="G39" s="251" t="s">
        <v>40</v>
      </c>
      <c r="H39" s="252" t="s">
        <v>41</v>
      </c>
      <c r="I39" s="251" t="s">
        <v>42</v>
      </c>
      <c r="J39" s="288"/>
      <c r="K39" s="268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285"/>
      <c r="B40" s="286"/>
      <c r="C40" s="286"/>
      <c r="D40" s="286"/>
      <c r="E40" s="286"/>
      <c r="F40" s="286"/>
      <c r="G40" s="286"/>
      <c r="H40" s="287"/>
      <c r="I40" s="152"/>
      <c r="J40" s="153"/>
      <c r="K40" s="268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69" t="s">
        <v>43</v>
      </c>
      <c r="B41" s="270"/>
      <c r="C41" s="271">
        <f>C43+C44</f>
        <v>254116.84</v>
      </c>
      <c r="D41" s="272"/>
      <c r="E41" s="272"/>
      <c r="F41" s="273"/>
      <c r="G41" s="149">
        <f>G43+G44</f>
        <v>254116.84</v>
      </c>
      <c r="H41" s="154">
        <f>H43+H44</f>
        <v>0</v>
      </c>
      <c r="I41" s="274"/>
      <c r="J41" s="275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.75" x14ac:dyDescent="0.25">
      <c r="A42" s="276" t="s">
        <v>31</v>
      </c>
      <c r="B42" s="277"/>
      <c r="C42" s="278"/>
      <c r="D42" s="278"/>
      <c r="E42" s="278"/>
      <c r="F42" s="278"/>
      <c r="G42" s="149"/>
      <c r="H42" s="154"/>
      <c r="I42" s="274"/>
      <c r="J42" s="275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.75" x14ac:dyDescent="0.25">
      <c r="A43" s="258" t="s">
        <v>44</v>
      </c>
      <c r="B43" s="259"/>
      <c r="C43" s="260">
        <v>133493.84</v>
      </c>
      <c r="D43" s="260"/>
      <c r="E43" s="260"/>
      <c r="F43" s="260"/>
      <c r="G43" s="155">
        <v>133493.84</v>
      </c>
      <c r="H43" s="154">
        <f>C43-G43</f>
        <v>0</v>
      </c>
      <c r="I43" s="261"/>
      <c r="J43" s="262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27.75" customHeight="1" thickBot="1" x14ac:dyDescent="0.3">
      <c r="A44" s="263" t="s">
        <v>45</v>
      </c>
      <c r="B44" s="264"/>
      <c r="C44" s="265">
        <v>120623</v>
      </c>
      <c r="D44" s="265"/>
      <c r="E44" s="265"/>
      <c r="F44" s="265"/>
      <c r="G44" s="156">
        <v>120623</v>
      </c>
      <c r="H44" s="157">
        <f>C44-G44</f>
        <v>0</v>
      </c>
      <c r="I44" s="266"/>
      <c r="J44" s="267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.75" x14ac:dyDescent="0.25">
      <c r="A46" s="242" t="s">
        <v>46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</row>
    <row r="47" spans="1:2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158" t="s">
        <v>47</v>
      </c>
      <c r="B48" s="28"/>
      <c r="C48" s="254" t="s">
        <v>158</v>
      </c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</row>
    <row r="49" spans="1:20" ht="15.75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57" t="s">
        <v>49</v>
      </c>
      <c r="B50" s="257"/>
      <c r="C50" s="254" t="s">
        <v>159</v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</row>
    <row r="51" spans="1:20" ht="15.75" x14ac:dyDescent="0.25">
      <c r="A51" s="256"/>
      <c r="B51" s="256"/>
      <c r="C51" s="256"/>
      <c r="D51" s="256"/>
      <c r="E51" s="256"/>
      <c r="F51" s="256"/>
      <c r="G51" s="256"/>
      <c r="H51" s="256"/>
      <c r="I51" s="25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thickBot="1" x14ac:dyDescent="0.3">
      <c r="A53" s="250" t="s">
        <v>51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</row>
    <row r="54" spans="1:20" ht="45" x14ac:dyDescent="0.25">
      <c r="A54" s="159" t="s">
        <v>52</v>
      </c>
      <c r="B54" s="160" t="s">
        <v>53</v>
      </c>
      <c r="C54" s="251" t="s">
        <v>54</v>
      </c>
      <c r="D54" s="251"/>
      <c r="E54" s="161"/>
      <c r="F54" s="251" t="s">
        <v>55</v>
      </c>
      <c r="G54" s="251"/>
      <c r="H54" s="160" t="s">
        <v>56</v>
      </c>
      <c r="I54" s="252" t="s">
        <v>41</v>
      </c>
      <c r="J54" s="253"/>
      <c r="K54" s="162" t="s">
        <v>42</v>
      </c>
      <c r="L54" s="6"/>
      <c r="M54" s="6"/>
      <c r="N54" s="6"/>
      <c r="O54" s="6"/>
      <c r="P54" s="6"/>
      <c r="Q54" s="6"/>
      <c r="R54" s="6"/>
      <c r="S54" s="6"/>
      <c r="T54" s="6"/>
    </row>
    <row r="55" spans="1:20" ht="64.5" customHeight="1" x14ac:dyDescent="0.25">
      <c r="A55" s="163">
        <v>1</v>
      </c>
      <c r="B55" s="177" t="s">
        <v>57</v>
      </c>
      <c r="C55" s="245"/>
      <c r="D55" s="245"/>
      <c r="E55" s="178"/>
      <c r="F55" s="245"/>
      <c r="G55" s="245"/>
      <c r="H55" s="179"/>
      <c r="I55" s="246">
        <f>F55-H55</f>
        <v>0</v>
      </c>
      <c r="J55" s="246"/>
      <c r="K55" s="180"/>
      <c r="L55" s="6"/>
      <c r="M55" s="6"/>
      <c r="N55" s="6"/>
      <c r="O55" s="6"/>
      <c r="P55" s="6"/>
      <c r="Q55" s="6"/>
      <c r="R55" s="6"/>
      <c r="S55" s="6"/>
      <c r="T55" s="6"/>
    </row>
    <row r="56" spans="1:20" ht="63.75" x14ac:dyDescent="0.25">
      <c r="A56" s="163">
        <v>2</v>
      </c>
      <c r="B56" s="177" t="s">
        <v>58</v>
      </c>
      <c r="C56" s="245" t="s">
        <v>160</v>
      </c>
      <c r="D56" s="245"/>
      <c r="E56" s="178"/>
      <c r="F56" s="245">
        <v>1637190.34</v>
      </c>
      <c r="G56" s="245"/>
      <c r="H56" s="179">
        <v>1632312.46</v>
      </c>
      <c r="I56" s="246">
        <f t="shared" ref="I56:I60" si="3">F56-H56</f>
        <v>4877.8800000001211</v>
      </c>
      <c r="J56" s="246"/>
      <c r="K56" s="180" t="s">
        <v>161</v>
      </c>
      <c r="L56" s="6"/>
      <c r="M56" s="6"/>
      <c r="N56" s="6"/>
      <c r="O56" s="6"/>
      <c r="P56" s="6"/>
      <c r="Q56" s="6"/>
      <c r="R56" s="6"/>
      <c r="S56" s="6"/>
      <c r="T56" s="6"/>
    </row>
    <row r="57" spans="1:20" ht="89.25" x14ac:dyDescent="0.25">
      <c r="A57" s="163">
        <v>3</v>
      </c>
      <c r="B57" s="177" t="s">
        <v>60</v>
      </c>
      <c r="C57" s="245"/>
      <c r="D57" s="245"/>
      <c r="E57" s="178"/>
      <c r="F57" s="245"/>
      <c r="G57" s="245"/>
      <c r="H57" s="179"/>
      <c r="I57" s="246">
        <f t="shared" si="3"/>
        <v>0</v>
      </c>
      <c r="J57" s="246"/>
      <c r="K57" s="180"/>
      <c r="L57" s="6"/>
      <c r="M57" s="6"/>
      <c r="N57" s="6"/>
      <c r="O57" s="6"/>
      <c r="P57" s="6"/>
      <c r="Q57" s="6"/>
      <c r="R57" s="6"/>
      <c r="S57" s="6"/>
      <c r="T57" s="6"/>
    </row>
    <row r="58" spans="1:20" ht="102" customHeight="1" x14ac:dyDescent="0.25">
      <c r="A58" s="163">
        <v>4</v>
      </c>
      <c r="B58" s="177" t="s">
        <v>61</v>
      </c>
      <c r="C58" s="245"/>
      <c r="D58" s="245"/>
      <c r="E58" s="178"/>
      <c r="F58" s="245"/>
      <c r="G58" s="245"/>
      <c r="H58" s="179"/>
      <c r="I58" s="246">
        <f t="shared" si="3"/>
        <v>0</v>
      </c>
      <c r="J58" s="246"/>
      <c r="K58" s="180"/>
      <c r="L58" s="6"/>
      <c r="M58" s="6"/>
      <c r="N58" s="6"/>
      <c r="O58" s="6"/>
      <c r="P58" s="6"/>
      <c r="Q58" s="6"/>
      <c r="R58" s="6"/>
      <c r="S58" s="6"/>
      <c r="T58" s="6"/>
    </row>
    <row r="59" spans="1:20" ht="25.5" x14ac:dyDescent="0.25">
      <c r="A59" s="163">
        <v>5</v>
      </c>
      <c r="B59" s="177" t="s">
        <v>62</v>
      </c>
      <c r="C59" s="245"/>
      <c r="D59" s="245"/>
      <c r="E59" s="178"/>
      <c r="F59" s="245"/>
      <c r="G59" s="245"/>
      <c r="H59" s="179"/>
      <c r="I59" s="246">
        <f t="shared" si="3"/>
        <v>0</v>
      </c>
      <c r="J59" s="246"/>
      <c r="K59" s="180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163">
        <v>6</v>
      </c>
      <c r="B60" s="177" t="s">
        <v>63</v>
      </c>
      <c r="C60" s="245"/>
      <c r="D60" s="245"/>
      <c r="E60" s="178"/>
      <c r="F60" s="245"/>
      <c r="G60" s="245"/>
      <c r="H60" s="179"/>
      <c r="I60" s="246">
        <f t="shared" si="3"/>
        <v>0</v>
      </c>
      <c r="J60" s="246"/>
      <c r="K60" s="180"/>
      <c r="L60" s="6"/>
      <c r="M60" s="6"/>
      <c r="N60" s="6"/>
      <c r="O60" s="6"/>
      <c r="P60" s="6"/>
      <c r="Q60" s="6"/>
      <c r="R60" s="6"/>
      <c r="S60" s="6"/>
      <c r="T60" s="6"/>
    </row>
    <row r="61" spans="1:20" ht="16.5" thickBot="1" x14ac:dyDescent="0.3">
      <c r="A61" s="168"/>
      <c r="B61" s="181" t="s">
        <v>64</v>
      </c>
      <c r="C61" s="247"/>
      <c r="D61" s="247"/>
      <c r="E61" s="247"/>
      <c r="F61" s="248">
        <f>SUM(F55:F60)</f>
        <v>1637190.34</v>
      </c>
      <c r="G61" s="249"/>
      <c r="H61" s="182">
        <f>SUM(H55:H60)</f>
        <v>1632312.46</v>
      </c>
      <c r="I61" s="248">
        <f>SUM(I55:J60)</f>
        <v>4877.8800000001211</v>
      </c>
      <c r="J61" s="249"/>
      <c r="K61" s="183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242" t="s">
        <v>65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</row>
    <row r="64" spans="1:20" x14ac:dyDescent="0.2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</row>
    <row r="65" spans="1:20" x14ac:dyDescent="0.2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</row>
    <row r="66" spans="1:20" x14ac:dyDescent="0.2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</row>
    <row r="67" spans="1:20" ht="15.75" x14ac:dyDescent="0.25">
      <c r="A67" s="243" t="s">
        <v>66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</row>
    <row r="68" spans="1:20" ht="15.75" x14ac:dyDescent="0.25">
      <c r="A68" s="238" t="s">
        <v>67</v>
      </c>
      <c r="B68" s="238"/>
      <c r="C68" s="238"/>
      <c r="D68" s="238"/>
      <c r="E68" s="238"/>
      <c r="F68" s="238"/>
      <c r="G68" s="240" t="s">
        <v>162</v>
      </c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</row>
    <row r="69" spans="1:20" ht="15.75" x14ac:dyDescent="0.25">
      <c r="A69" s="241" t="s">
        <v>69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4"/>
      <c r="M69" s="244"/>
      <c r="N69" s="244"/>
      <c r="O69" s="244"/>
      <c r="P69" s="244"/>
      <c r="Q69" s="244"/>
      <c r="R69" s="244"/>
      <c r="S69" s="244"/>
      <c r="T69" s="244"/>
    </row>
    <row r="70" spans="1:20" ht="15.75" x14ac:dyDescent="0.25">
      <c r="A70" s="17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75" x14ac:dyDescent="0.25">
      <c r="A71" s="172" t="s">
        <v>71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.75" x14ac:dyDescent="0.25">
      <c r="A72" s="238" t="s">
        <v>72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9" t="s">
        <v>163</v>
      </c>
      <c r="R72" s="239"/>
      <c r="S72" s="239"/>
      <c r="T72" s="239"/>
    </row>
    <row r="73" spans="1:20" ht="15.75" x14ac:dyDescent="0.25">
      <c r="A73" s="238" t="s">
        <v>138</v>
      </c>
      <c r="B73" s="238"/>
      <c r="C73" s="238"/>
      <c r="D73" s="240" t="s">
        <v>164</v>
      </c>
      <c r="E73" s="240"/>
      <c r="F73" s="240"/>
      <c r="G73" s="240"/>
      <c r="H73" s="172"/>
      <c r="I73" s="172"/>
      <c r="J73" s="172"/>
      <c r="K73" s="172"/>
      <c r="L73" s="172"/>
      <c r="M73" s="172"/>
      <c r="N73" s="172"/>
      <c r="O73" s="172"/>
      <c r="P73" s="6"/>
      <c r="Q73" s="6"/>
      <c r="R73" s="6"/>
      <c r="S73" s="6"/>
      <c r="T73" s="6"/>
    </row>
    <row r="74" spans="1:20" ht="15.75" x14ac:dyDescent="0.25">
      <c r="A74" s="17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.75" x14ac:dyDescent="0.25">
      <c r="A75" s="241" t="s">
        <v>76</v>
      </c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</row>
    <row r="76" spans="1:2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5.75" x14ac:dyDescent="0.25">
      <c r="A77" s="233" t="s">
        <v>166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</row>
    <row r="78" spans="1:20" ht="15.75" x14ac:dyDescent="0.25">
      <c r="A78" s="6"/>
      <c r="B78" s="6"/>
      <c r="C78" s="173" t="s">
        <v>78</v>
      </c>
      <c r="D78" s="174" t="s">
        <v>165</v>
      </c>
      <c r="E78" s="6"/>
      <c r="F78" s="6"/>
      <c r="G78" s="232" t="s">
        <v>80</v>
      </c>
      <c r="H78" s="232"/>
      <c r="I78" s="175"/>
      <c r="J78" s="175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5.75" x14ac:dyDescent="0.25">
      <c r="A80" s="233" t="s">
        <v>167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</row>
    <row r="81" spans="1:20" ht="15.75" x14ac:dyDescent="0.25">
      <c r="A81" s="6"/>
      <c r="B81" s="6"/>
      <c r="C81" s="173" t="s">
        <v>78</v>
      </c>
      <c r="D81" s="174" t="s">
        <v>165</v>
      </c>
      <c r="E81" s="6"/>
      <c r="F81" s="6"/>
      <c r="G81" s="232" t="s">
        <v>80</v>
      </c>
      <c r="H81" s="232"/>
      <c r="I81" s="175"/>
      <c r="J81" s="175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.75" x14ac:dyDescent="0.25">
      <c r="A83" s="176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5.75" x14ac:dyDescent="0.25">
      <c r="A84" s="172"/>
      <c r="B84" s="6"/>
      <c r="C84" s="6"/>
      <c r="D84" s="6"/>
      <c r="E84" s="6"/>
      <c r="F84" s="6"/>
      <c r="G84" s="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5.75" x14ac:dyDescent="0.25">
      <c r="A85" s="172" t="s">
        <v>83</v>
      </c>
      <c r="B85" s="234">
        <v>45666</v>
      </c>
      <c r="C85" s="23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.75" x14ac:dyDescent="0.25">
      <c r="A87" s="236" t="s">
        <v>168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</row>
    <row r="88" spans="1:20" ht="15.75" x14ac:dyDescent="0.25">
      <c r="A88" s="6"/>
      <c r="B88" s="6"/>
      <c r="C88" s="173" t="s">
        <v>78</v>
      </c>
      <c r="D88" s="174" t="s">
        <v>165</v>
      </c>
      <c r="E88" s="6"/>
      <c r="F88" s="6"/>
      <c r="G88" s="237" t="s">
        <v>80</v>
      </c>
      <c r="H88" s="237"/>
      <c r="I88" s="6"/>
      <c r="J88" s="237" t="s">
        <v>85</v>
      </c>
      <c r="K88" s="237"/>
      <c r="L88" s="175"/>
      <c r="M88" s="175"/>
      <c r="N88" s="175"/>
      <c r="O88" s="6"/>
      <c r="P88" s="6"/>
      <c r="Q88" s="6"/>
      <c r="R88" s="6"/>
      <c r="S88" s="6"/>
      <c r="T88" s="6"/>
    </row>
    <row r="89" spans="1:2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.75" x14ac:dyDescent="0.25">
      <c r="A90" s="228" t="s">
        <v>86</v>
      </c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</row>
    <row r="91" spans="1:20" x14ac:dyDescent="0.25">
      <c r="A91" s="229" t="s">
        <v>87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</row>
    <row r="92" spans="1:20" x14ac:dyDescent="0.25">
      <c r="A92" s="230" t="s">
        <v>88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6:D56"/>
    <mergeCell ref="F56:G56"/>
    <mergeCell ref="I56:J56"/>
    <mergeCell ref="C57:D57"/>
    <mergeCell ref="F57:G57"/>
    <mergeCell ref="I57:J57"/>
    <mergeCell ref="A53:T53"/>
    <mergeCell ref="C54:D54"/>
    <mergeCell ref="F54:G54"/>
    <mergeCell ref="I54:J54"/>
    <mergeCell ref="C55:D55"/>
    <mergeCell ref="F55:G55"/>
    <mergeCell ref="I55:J55"/>
    <mergeCell ref="C60:D60"/>
    <mergeCell ref="F60:G60"/>
    <mergeCell ref="I60:J60"/>
    <mergeCell ref="C61:E61"/>
    <mergeCell ref="F61:G61"/>
    <mergeCell ref="I61:J61"/>
    <mergeCell ref="C58:D58"/>
    <mergeCell ref="F58:G58"/>
    <mergeCell ref="I58:J58"/>
    <mergeCell ref="C59:D59"/>
    <mergeCell ref="F59:G59"/>
    <mergeCell ref="I59:J59"/>
    <mergeCell ref="A72:P72"/>
    <mergeCell ref="Q72:T72"/>
    <mergeCell ref="A73:C73"/>
    <mergeCell ref="D73:G73"/>
    <mergeCell ref="A75:T75"/>
    <mergeCell ref="A77:T77"/>
    <mergeCell ref="A63:T66"/>
    <mergeCell ref="A67:T67"/>
    <mergeCell ref="A68:F68"/>
    <mergeCell ref="G68:T68"/>
    <mergeCell ref="A69:K69"/>
    <mergeCell ref="L69:T69"/>
    <mergeCell ref="A90:T90"/>
    <mergeCell ref="A91:T91"/>
    <mergeCell ref="A92:T92"/>
    <mergeCell ref="G78:H78"/>
    <mergeCell ref="A80:T80"/>
    <mergeCell ref="G81:H81"/>
    <mergeCell ref="B85:C85"/>
    <mergeCell ref="A87:T87"/>
    <mergeCell ref="G88:H88"/>
    <mergeCell ref="J88:K8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0"/>
  <sheetViews>
    <sheetView topLeftCell="B1" workbookViewId="0">
      <selection activeCell="G22" sqref="G22"/>
    </sheetView>
  </sheetViews>
  <sheetFormatPr defaultRowHeight="15" x14ac:dyDescent="0.25"/>
  <cols>
    <col min="1" max="1" width="10.140625" style="87" customWidth="1"/>
    <col min="2" max="2" width="22" style="87" customWidth="1"/>
    <col min="3" max="3" width="15.5703125" style="87" customWidth="1"/>
    <col min="4" max="4" width="11.7109375" style="87" customWidth="1"/>
    <col min="5" max="5" width="12" style="87" hidden="1" customWidth="1"/>
    <col min="6" max="6" width="16" style="87" customWidth="1"/>
    <col min="7" max="7" width="15.140625" style="87" customWidth="1"/>
    <col min="8" max="8" width="13.140625" style="87" customWidth="1"/>
    <col min="9" max="9" width="15.42578125" style="87" customWidth="1"/>
    <col min="10" max="10" width="11.28515625" style="87" customWidth="1"/>
    <col min="11" max="11" width="12.85546875" style="87" customWidth="1"/>
    <col min="12" max="12" width="11.28515625" style="87" customWidth="1"/>
    <col min="13" max="13" width="9.85546875" style="87" customWidth="1"/>
    <col min="14" max="14" width="13.28515625" style="87" customWidth="1"/>
    <col min="15" max="15" width="15.7109375" style="87" customWidth="1"/>
    <col min="16" max="16" width="13.5703125" style="87" customWidth="1"/>
    <col min="17" max="17" width="13.28515625" style="87" customWidth="1"/>
    <col min="18" max="18" width="11" style="87" customWidth="1"/>
    <col min="19" max="19" width="10.42578125" style="87" customWidth="1"/>
    <col min="20" max="20" width="10.140625" style="87" customWidth="1"/>
    <col min="21" max="21" width="9.140625" style="6"/>
  </cols>
  <sheetData>
    <row r="1" spans="1:20" x14ac:dyDescent="0.25">
      <c r="P1" s="595" t="s">
        <v>0</v>
      </c>
      <c r="Q1" s="595"/>
      <c r="R1" s="595"/>
      <c r="S1" s="595"/>
      <c r="T1" s="595"/>
    </row>
    <row r="2" spans="1:20" x14ac:dyDescent="0.25">
      <c r="P2" s="595"/>
      <c r="Q2" s="595"/>
      <c r="R2" s="595"/>
      <c r="S2" s="595"/>
      <c r="T2" s="595"/>
    </row>
    <row r="3" spans="1:20" x14ac:dyDescent="0.25">
      <c r="P3" s="595"/>
      <c r="Q3" s="595"/>
      <c r="R3" s="595"/>
      <c r="S3" s="595"/>
      <c r="T3" s="595"/>
    </row>
    <row r="4" spans="1:20" x14ac:dyDescent="0.25">
      <c r="P4" s="595"/>
      <c r="Q4" s="595"/>
      <c r="R4" s="595"/>
      <c r="S4" s="595"/>
      <c r="T4" s="595"/>
    </row>
    <row r="5" spans="1:20" x14ac:dyDescent="0.25">
      <c r="P5" s="595"/>
      <c r="Q5" s="595"/>
      <c r="R5" s="595"/>
      <c r="S5" s="595"/>
      <c r="T5" s="595"/>
    </row>
    <row r="6" spans="1:20" x14ac:dyDescent="0.25">
      <c r="P6" s="595"/>
      <c r="Q6" s="595"/>
      <c r="R6" s="595"/>
      <c r="S6" s="595"/>
      <c r="T6" s="595"/>
    </row>
    <row r="7" spans="1:20" x14ac:dyDescent="0.25">
      <c r="P7" s="595"/>
      <c r="Q7" s="595"/>
      <c r="R7" s="595"/>
      <c r="S7" s="595"/>
      <c r="T7" s="595"/>
    </row>
    <row r="9" spans="1:20" x14ac:dyDescent="0.25">
      <c r="A9" s="596" t="s">
        <v>129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</row>
    <row r="10" spans="1:20" x14ac:dyDescent="0.25">
      <c r="A10" s="596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</row>
    <row r="11" spans="1:20" x14ac:dyDescent="0.25">
      <c r="A11" s="596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</row>
    <row r="13" spans="1:20" ht="15.75" x14ac:dyDescent="0.25">
      <c r="A13" s="546" t="s">
        <v>2</v>
      </c>
      <c r="B13" s="546"/>
      <c r="C13" s="546"/>
      <c r="D13" s="597" t="s">
        <v>3</v>
      </c>
      <c r="E13" s="597"/>
      <c r="F13" s="597"/>
      <c r="G13" s="597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spans="1:20" ht="15.75" x14ac:dyDescent="0.25">
      <c r="A14" s="546" t="s">
        <v>4</v>
      </c>
      <c r="B14" s="546"/>
      <c r="C14" s="546"/>
      <c r="D14" s="546"/>
      <c r="E14" s="546"/>
      <c r="F14" s="546"/>
      <c r="G14" s="546"/>
      <c r="H14" s="597" t="s">
        <v>110</v>
      </c>
      <c r="I14" s="597"/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</row>
    <row r="15" spans="1:20" x14ac:dyDescent="0.25">
      <c r="H15" s="89"/>
    </row>
    <row r="16" spans="1:20" ht="15.75" x14ac:dyDescent="0.25">
      <c r="A16" s="585" t="s">
        <v>6</v>
      </c>
      <c r="B16" s="585"/>
      <c r="C16" s="585"/>
    </row>
    <row r="17" spans="1:20" ht="16.5" thickBot="1" x14ac:dyDescent="0.3">
      <c r="A17" s="546" t="s">
        <v>7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</row>
    <row r="18" spans="1:20" x14ac:dyDescent="0.25">
      <c r="A18" s="599" t="s">
        <v>8</v>
      </c>
      <c r="B18" s="601" t="s">
        <v>9</v>
      </c>
      <c r="C18" s="603" t="s">
        <v>10</v>
      </c>
      <c r="D18" s="604"/>
      <c r="E18" s="604"/>
      <c r="F18" s="604"/>
      <c r="G18" s="604"/>
      <c r="H18" s="605"/>
      <c r="I18" s="612" t="s">
        <v>11</v>
      </c>
      <c r="J18" s="612"/>
      <c r="K18" s="612"/>
      <c r="L18" s="612"/>
      <c r="M18" s="612"/>
      <c r="N18" s="612" t="s">
        <v>12</v>
      </c>
      <c r="O18" s="612" t="s">
        <v>13</v>
      </c>
      <c r="P18" s="612"/>
      <c r="Q18" s="612"/>
      <c r="R18" s="612"/>
      <c r="S18" s="612"/>
      <c r="T18" s="613" t="s">
        <v>14</v>
      </c>
    </row>
    <row r="19" spans="1:20" x14ac:dyDescent="0.25">
      <c r="A19" s="600"/>
      <c r="B19" s="602"/>
      <c r="C19" s="606"/>
      <c r="D19" s="607"/>
      <c r="E19" s="607"/>
      <c r="F19" s="607"/>
      <c r="G19" s="607"/>
      <c r="H19" s="608"/>
      <c r="I19" s="594"/>
      <c r="J19" s="594"/>
      <c r="K19" s="594"/>
      <c r="L19" s="594"/>
      <c r="M19" s="594"/>
      <c r="N19" s="594"/>
      <c r="O19" s="594"/>
      <c r="P19" s="594"/>
      <c r="Q19" s="594"/>
      <c r="R19" s="594"/>
      <c r="S19" s="594"/>
      <c r="T19" s="598"/>
    </row>
    <row r="20" spans="1:20" x14ac:dyDescent="0.25">
      <c r="A20" s="600"/>
      <c r="B20" s="602"/>
      <c r="C20" s="609"/>
      <c r="D20" s="610"/>
      <c r="E20" s="610"/>
      <c r="F20" s="610"/>
      <c r="G20" s="610"/>
      <c r="H20" s="611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8"/>
    </row>
    <row r="21" spans="1:20" x14ac:dyDescent="0.25">
      <c r="A21" s="600"/>
      <c r="B21" s="602"/>
      <c r="C21" s="594" t="s">
        <v>15</v>
      </c>
      <c r="D21" s="593" t="s">
        <v>16</v>
      </c>
      <c r="E21" s="593"/>
      <c r="F21" s="593"/>
      <c r="G21" s="593"/>
      <c r="H21" s="593"/>
      <c r="I21" s="90"/>
      <c r="J21" s="593" t="s">
        <v>16</v>
      </c>
      <c r="K21" s="593"/>
      <c r="L21" s="593"/>
      <c r="M21" s="593"/>
      <c r="N21" s="594"/>
      <c r="O21" s="594" t="s">
        <v>15</v>
      </c>
      <c r="P21" s="594" t="s">
        <v>16</v>
      </c>
      <c r="Q21" s="594"/>
      <c r="R21" s="594"/>
      <c r="S21" s="594"/>
      <c r="T21" s="598"/>
    </row>
    <row r="22" spans="1:20" ht="168.75" x14ac:dyDescent="0.25">
      <c r="A22" s="600"/>
      <c r="B22" s="602"/>
      <c r="C22" s="594"/>
      <c r="D22" s="91" t="s">
        <v>17</v>
      </c>
      <c r="E22" s="91" t="s">
        <v>18</v>
      </c>
      <c r="F22" s="91" t="s">
        <v>18</v>
      </c>
      <c r="G22" s="91" t="s">
        <v>19</v>
      </c>
      <c r="H22" s="91" t="s">
        <v>20</v>
      </c>
      <c r="I22" s="91" t="s">
        <v>15</v>
      </c>
      <c r="J22" s="91" t="s">
        <v>17</v>
      </c>
      <c r="K22" s="91" t="s">
        <v>18</v>
      </c>
      <c r="L22" s="91" t="s">
        <v>21</v>
      </c>
      <c r="M22" s="91" t="s">
        <v>20</v>
      </c>
      <c r="N22" s="594"/>
      <c r="O22" s="594"/>
      <c r="P22" s="91" t="s">
        <v>17</v>
      </c>
      <c r="Q22" s="91" t="s">
        <v>18</v>
      </c>
      <c r="R22" s="91" t="s">
        <v>21</v>
      </c>
      <c r="S22" s="91" t="s">
        <v>20</v>
      </c>
      <c r="T22" s="598"/>
    </row>
    <row r="23" spans="1:20" ht="111" thickBot="1" x14ac:dyDescent="0.3">
      <c r="A23" s="92" t="s">
        <v>144</v>
      </c>
      <c r="B23" s="93" t="s">
        <v>145</v>
      </c>
      <c r="C23" s="94">
        <f>D23+F23+G23+H23</f>
        <v>830400</v>
      </c>
      <c r="D23" s="85">
        <v>600400</v>
      </c>
      <c r="E23" s="85"/>
      <c r="F23" s="85">
        <v>180000</v>
      </c>
      <c r="G23" s="85">
        <v>50000</v>
      </c>
      <c r="H23" s="85">
        <v>0</v>
      </c>
      <c r="I23" s="94">
        <f>J23+K23+L23+M23</f>
        <v>830400</v>
      </c>
      <c r="J23" s="85">
        <v>600400</v>
      </c>
      <c r="K23" s="85">
        <v>180000</v>
      </c>
      <c r="L23" s="85">
        <v>50000</v>
      </c>
      <c r="M23" s="85"/>
      <c r="N23" s="85">
        <f>180000+576000</f>
        <v>756000</v>
      </c>
      <c r="O23" s="94">
        <f>P23+Q23+R23+S23</f>
        <v>756000</v>
      </c>
      <c r="P23" s="85">
        <v>546606.9</v>
      </c>
      <c r="Q23" s="85">
        <v>163872.82999999999</v>
      </c>
      <c r="R23" s="85">
        <v>45520.27</v>
      </c>
      <c r="S23" s="85"/>
      <c r="T23" s="95"/>
    </row>
    <row r="25" spans="1:20" x14ac:dyDescent="0.25">
      <c r="A25" s="546" t="s">
        <v>24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</row>
    <row r="26" spans="1:20" x14ac:dyDescent="0.25">
      <c r="A26" s="546"/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ht="16.5" thickBot="1" x14ac:dyDescent="0.3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</row>
    <row r="28" spans="1:20" ht="60" x14ac:dyDescent="0.25">
      <c r="A28" s="586" t="s">
        <v>25</v>
      </c>
      <c r="B28" s="557"/>
      <c r="C28" s="557" t="s">
        <v>26</v>
      </c>
      <c r="D28" s="557"/>
      <c r="E28" s="97"/>
      <c r="F28" s="97" t="s">
        <v>27</v>
      </c>
      <c r="G28" s="557" t="s">
        <v>28</v>
      </c>
      <c r="H28" s="557"/>
      <c r="I28" s="98" t="s">
        <v>29</v>
      </c>
    </row>
    <row r="29" spans="1:20" ht="15.75" x14ac:dyDescent="0.25">
      <c r="A29" s="572" t="s">
        <v>30</v>
      </c>
      <c r="B29" s="573"/>
      <c r="C29" s="592">
        <f>C31+C32+C33+C34</f>
        <v>830400</v>
      </c>
      <c r="D29" s="592"/>
      <c r="E29" s="86"/>
      <c r="F29" s="86">
        <f>F31+F32+F33+F34</f>
        <v>100</v>
      </c>
      <c r="G29" s="565">
        <v>756000</v>
      </c>
      <c r="H29" s="565"/>
      <c r="I29" s="86"/>
    </row>
    <row r="30" spans="1:20" ht="15.75" x14ac:dyDescent="0.25">
      <c r="A30" s="572" t="s">
        <v>31</v>
      </c>
      <c r="B30" s="573"/>
      <c r="C30" s="592"/>
      <c r="D30" s="592"/>
      <c r="E30" s="86"/>
      <c r="F30" s="86"/>
      <c r="G30" s="581"/>
      <c r="H30" s="581"/>
      <c r="I30" s="86"/>
    </row>
    <row r="31" spans="1:20" ht="15.75" x14ac:dyDescent="0.25">
      <c r="A31" s="572" t="s">
        <v>32</v>
      </c>
      <c r="B31" s="573"/>
      <c r="C31" s="591">
        <v>600400</v>
      </c>
      <c r="D31" s="591"/>
      <c r="E31" s="86"/>
      <c r="F31" s="86">
        <f>ROUND((C31/C$29*100),4)</f>
        <v>72.302499999999995</v>
      </c>
      <c r="G31" s="581">
        <f>ROUND((G$29*F31/100),2)</f>
        <v>546606.9</v>
      </c>
      <c r="H31" s="581"/>
      <c r="I31" s="86">
        <f>C31-G31</f>
        <v>53793.099999999977</v>
      </c>
    </row>
    <row r="32" spans="1:20" ht="15.75" x14ac:dyDescent="0.25">
      <c r="A32" s="572" t="s">
        <v>33</v>
      </c>
      <c r="B32" s="573"/>
      <c r="C32" s="591">
        <v>180000</v>
      </c>
      <c r="D32" s="591"/>
      <c r="E32" s="86"/>
      <c r="F32" s="86">
        <f t="shared" ref="F32:F34" si="0">ROUND((C32/C$29*100),4)</f>
        <v>21.676300000000001</v>
      </c>
      <c r="G32" s="581">
        <f t="shared" ref="G32:G34" si="1">ROUND((G$29*F32/100),2)</f>
        <v>163872.82999999999</v>
      </c>
      <c r="H32" s="581"/>
      <c r="I32" s="86">
        <f t="shared" ref="I32:I34" si="2">C32-G32</f>
        <v>16127.170000000013</v>
      </c>
    </row>
    <row r="33" spans="1:21" ht="15.75" x14ac:dyDescent="0.25">
      <c r="A33" s="572" t="s">
        <v>34</v>
      </c>
      <c r="B33" s="573"/>
      <c r="C33" s="591">
        <v>50000</v>
      </c>
      <c r="D33" s="591"/>
      <c r="E33" s="86"/>
      <c r="F33" s="86">
        <f t="shared" si="0"/>
        <v>6.0212000000000003</v>
      </c>
      <c r="G33" s="581">
        <f t="shared" si="1"/>
        <v>45520.27</v>
      </c>
      <c r="H33" s="581"/>
      <c r="I33" s="86">
        <f t="shared" si="2"/>
        <v>4479.7300000000032</v>
      </c>
    </row>
    <row r="34" spans="1:21" ht="16.5" thickBot="1" x14ac:dyDescent="0.3">
      <c r="A34" s="582" t="s">
        <v>35</v>
      </c>
      <c r="B34" s="583"/>
      <c r="C34" s="584">
        <v>0</v>
      </c>
      <c r="D34" s="584"/>
      <c r="E34" s="99"/>
      <c r="F34" s="86">
        <f t="shared" si="0"/>
        <v>0</v>
      </c>
      <c r="G34" s="581">
        <f t="shared" si="1"/>
        <v>0</v>
      </c>
      <c r="H34" s="581"/>
      <c r="I34" s="86">
        <f t="shared" si="2"/>
        <v>0</v>
      </c>
    </row>
    <row r="36" spans="1:21" ht="15.75" x14ac:dyDescent="0.25">
      <c r="A36" s="585" t="s">
        <v>36</v>
      </c>
      <c r="B36" s="585"/>
      <c r="C36" s="585"/>
    </row>
    <row r="37" spans="1:21" x14ac:dyDescent="0.25">
      <c r="A37" s="546" t="s">
        <v>37</v>
      </c>
      <c r="B37" s="546"/>
      <c r="C37" s="546"/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</row>
    <row r="38" spans="1:21" ht="15.75" thickBot="1" x14ac:dyDescent="0.3">
      <c r="A38" s="546"/>
      <c r="B38" s="546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</row>
    <row r="39" spans="1:21" x14ac:dyDescent="0.25">
      <c r="A39" s="586" t="s">
        <v>38</v>
      </c>
      <c r="B39" s="557"/>
      <c r="C39" s="557" t="s">
        <v>39</v>
      </c>
      <c r="D39" s="557"/>
      <c r="E39" s="557"/>
      <c r="F39" s="557"/>
      <c r="G39" s="557" t="s">
        <v>40</v>
      </c>
      <c r="H39" s="558" t="s">
        <v>41</v>
      </c>
      <c r="I39" s="557" t="s">
        <v>42</v>
      </c>
      <c r="J39" s="590"/>
      <c r="K39" s="571"/>
      <c r="L39" s="100"/>
    </row>
    <row r="40" spans="1:21" x14ac:dyDescent="0.25">
      <c r="A40" s="587"/>
      <c r="B40" s="588"/>
      <c r="C40" s="588"/>
      <c r="D40" s="588"/>
      <c r="E40" s="588"/>
      <c r="F40" s="588"/>
      <c r="G40" s="588"/>
      <c r="H40" s="589"/>
      <c r="I40" s="101"/>
      <c r="J40" s="102"/>
      <c r="K40" s="571"/>
      <c r="L40" s="100"/>
    </row>
    <row r="41" spans="1:21" ht="15.75" x14ac:dyDescent="0.25">
      <c r="A41" s="572" t="s">
        <v>43</v>
      </c>
      <c r="B41" s="573"/>
      <c r="C41" s="574">
        <f>C43+C44</f>
        <v>32160</v>
      </c>
      <c r="D41" s="575"/>
      <c r="E41" s="575"/>
      <c r="F41" s="576"/>
      <c r="G41" s="86">
        <f>G43+G44</f>
        <v>32160</v>
      </c>
      <c r="H41" s="103">
        <f>H43+H44</f>
        <v>0</v>
      </c>
      <c r="I41" s="577"/>
      <c r="J41" s="578"/>
    </row>
    <row r="42" spans="1:21" ht="15.75" x14ac:dyDescent="0.25">
      <c r="A42" s="579" t="s">
        <v>31</v>
      </c>
      <c r="B42" s="580"/>
      <c r="C42" s="581"/>
      <c r="D42" s="581"/>
      <c r="E42" s="581"/>
      <c r="F42" s="581"/>
      <c r="G42" s="86"/>
      <c r="H42" s="103"/>
      <c r="I42" s="577"/>
      <c r="J42" s="578"/>
    </row>
    <row r="43" spans="1:21" ht="15.75" x14ac:dyDescent="0.25">
      <c r="A43" s="563" t="s">
        <v>44</v>
      </c>
      <c r="B43" s="564"/>
      <c r="C43" s="565">
        <v>32160</v>
      </c>
      <c r="D43" s="565"/>
      <c r="E43" s="565"/>
      <c r="F43" s="565"/>
      <c r="G43" s="104">
        <v>32160</v>
      </c>
      <c r="H43" s="103">
        <f>C43-G43</f>
        <v>0</v>
      </c>
      <c r="I43" s="566"/>
      <c r="J43" s="567"/>
    </row>
    <row r="44" spans="1:21" ht="16.5" thickBot="1" x14ac:dyDescent="0.3">
      <c r="A44" s="568" t="s">
        <v>45</v>
      </c>
      <c r="B44" s="569"/>
      <c r="C44" s="570">
        <v>0</v>
      </c>
      <c r="D44" s="570"/>
      <c r="E44" s="570"/>
      <c r="F44" s="570"/>
      <c r="G44" s="105"/>
      <c r="H44" s="106">
        <f>C44-G44</f>
        <v>0</v>
      </c>
      <c r="I44" s="615"/>
      <c r="J44" s="616"/>
    </row>
    <row r="46" spans="1:21" ht="15.75" x14ac:dyDescent="0.25">
      <c r="A46" s="546" t="s">
        <v>46</v>
      </c>
      <c r="B46" s="546"/>
      <c r="C46" s="546"/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/>
      <c r="S46" s="546"/>
      <c r="T46" s="546"/>
      <c r="U46" s="84"/>
    </row>
    <row r="48" spans="1:21" x14ac:dyDescent="0.25">
      <c r="A48" s="107" t="s">
        <v>47</v>
      </c>
      <c r="C48" s="560" t="s">
        <v>146</v>
      </c>
      <c r="D48" s="560"/>
      <c r="E48" s="560"/>
      <c r="F48" s="560"/>
      <c r="G48" s="560"/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560"/>
      <c r="S48" s="560"/>
      <c r="T48" s="560"/>
    </row>
    <row r="49" spans="1:21" ht="15.75" x14ac:dyDescent="0.25">
      <c r="A49" s="561"/>
      <c r="B49" s="561"/>
      <c r="C49" s="561"/>
      <c r="D49" s="561"/>
      <c r="E49" s="561"/>
      <c r="F49" s="561"/>
      <c r="G49" s="561"/>
      <c r="H49" s="561"/>
      <c r="I49" s="561"/>
    </row>
    <row r="50" spans="1:21" x14ac:dyDescent="0.25">
      <c r="A50" s="562" t="s">
        <v>49</v>
      </c>
      <c r="B50" s="562"/>
      <c r="C50" s="560"/>
      <c r="D50" s="560"/>
      <c r="E50" s="560"/>
      <c r="F50" s="560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</row>
    <row r="51" spans="1:21" ht="15.75" x14ac:dyDescent="0.25">
      <c r="A51" s="561"/>
      <c r="B51" s="561"/>
      <c r="C51" s="561"/>
      <c r="D51" s="561"/>
      <c r="E51" s="561"/>
      <c r="F51" s="561"/>
      <c r="G51" s="561"/>
      <c r="H51" s="561"/>
      <c r="I51" s="561"/>
    </row>
    <row r="53" spans="1:21" ht="16.5" thickBot="1" x14ac:dyDescent="0.3">
      <c r="A53" s="556" t="s">
        <v>51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29"/>
    </row>
    <row r="54" spans="1:21" ht="30" x14ac:dyDescent="0.25">
      <c r="A54" s="109" t="s">
        <v>52</v>
      </c>
      <c r="B54" s="97" t="s">
        <v>53</v>
      </c>
      <c r="C54" s="557" t="s">
        <v>54</v>
      </c>
      <c r="D54" s="557"/>
      <c r="E54" s="110"/>
      <c r="F54" s="557" t="s">
        <v>55</v>
      </c>
      <c r="G54" s="557"/>
      <c r="H54" s="97" t="s">
        <v>56</v>
      </c>
      <c r="I54" s="558" t="s">
        <v>41</v>
      </c>
      <c r="J54" s="559"/>
      <c r="K54" s="111" t="s">
        <v>42</v>
      </c>
    </row>
    <row r="55" spans="1:21" ht="45" x14ac:dyDescent="0.25">
      <c r="A55" s="112">
        <v>1</v>
      </c>
      <c r="B55" s="113" t="s">
        <v>57</v>
      </c>
      <c r="C55" s="548"/>
      <c r="D55" s="548"/>
      <c r="E55" s="114"/>
      <c r="F55" s="549"/>
      <c r="G55" s="549"/>
      <c r="H55" s="115"/>
      <c r="I55" s="550">
        <f>F55-H55</f>
        <v>0</v>
      </c>
      <c r="J55" s="550"/>
      <c r="K55" s="116"/>
    </row>
    <row r="56" spans="1:21" ht="60" x14ac:dyDescent="0.25">
      <c r="A56" s="112">
        <v>2</v>
      </c>
      <c r="B56" s="113" t="s">
        <v>58</v>
      </c>
      <c r="C56" s="548"/>
      <c r="D56" s="548"/>
      <c r="E56" s="114"/>
      <c r="F56" s="549"/>
      <c r="G56" s="549"/>
      <c r="H56" s="115"/>
      <c r="I56" s="550">
        <f t="shared" ref="I56:I60" si="3">F56-H56</f>
        <v>0</v>
      </c>
      <c r="J56" s="550"/>
      <c r="K56" s="116"/>
    </row>
    <row r="57" spans="1:21" ht="90" x14ac:dyDescent="0.25">
      <c r="A57" s="112">
        <v>3</v>
      </c>
      <c r="B57" s="113" t="s">
        <v>60</v>
      </c>
      <c r="C57" s="548"/>
      <c r="D57" s="548"/>
      <c r="E57" s="114"/>
      <c r="F57" s="549"/>
      <c r="G57" s="549"/>
      <c r="H57" s="115"/>
      <c r="I57" s="550">
        <f t="shared" si="3"/>
        <v>0</v>
      </c>
      <c r="J57" s="550"/>
      <c r="K57" s="116"/>
    </row>
    <row r="58" spans="1:21" ht="90" x14ac:dyDescent="0.25">
      <c r="A58" s="112">
        <v>4</v>
      </c>
      <c r="B58" s="113" t="s">
        <v>61</v>
      </c>
      <c r="C58" s="548" t="s">
        <v>147</v>
      </c>
      <c r="D58" s="548"/>
      <c r="E58" s="114"/>
      <c r="F58" s="549">
        <v>830400</v>
      </c>
      <c r="G58" s="549"/>
      <c r="H58" s="115">
        <v>576000</v>
      </c>
      <c r="I58" s="550">
        <f t="shared" si="3"/>
        <v>254400</v>
      </c>
      <c r="J58" s="550"/>
      <c r="K58" s="116" t="s">
        <v>135</v>
      </c>
      <c r="M58" s="117"/>
      <c r="N58" s="117"/>
    </row>
    <row r="59" spans="1:21" ht="30" x14ac:dyDescent="0.25">
      <c r="A59" s="112">
        <v>5</v>
      </c>
      <c r="B59" s="113" t="s">
        <v>62</v>
      </c>
      <c r="C59" s="548"/>
      <c r="D59" s="548"/>
      <c r="E59" s="114"/>
      <c r="F59" s="549"/>
      <c r="G59" s="549"/>
      <c r="H59" s="115"/>
      <c r="I59" s="550">
        <f t="shared" si="3"/>
        <v>0</v>
      </c>
      <c r="J59" s="550"/>
      <c r="K59" s="116"/>
    </row>
    <row r="60" spans="1:21" ht="47.25" x14ac:dyDescent="0.25">
      <c r="A60" s="112">
        <v>6</v>
      </c>
      <c r="B60" s="113" t="s">
        <v>63</v>
      </c>
      <c r="C60" s="548"/>
      <c r="D60" s="548"/>
      <c r="E60" s="114"/>
      <c r="F60" s="549"/>
      <c r="G60" s="549"/>
      <c r="H60" s="115">
        <v>180000</v>
      </c>
      <c r="I60" s="550">
        <f t="shared" si="3"/>
        <v>-180000</v>
      </c>
      <c r="J60" s="550"/>
      <c r="K60" s="116" t="s">
        <v>148</v>
      </c>
    </row>
    <row r="61" spans="1:21" ht="16.5" thickBot="1" x14ac:dyDescent="0.3">
      <c r="A61" s="118"/>
      <c r="B61" s="119" t="s">
        <v>64</v>
      </c>
      <c r="C61" s="551"/>
      <c r="D61" s="551"/>
      <c r="E61" s="551"/>
      <c r="F61" s="552">
        <f>SUM(F55:F60)</f>
        <v>830400</v>
      </c>
      <c r="G61" s="553"/>
      <c r="H61" s="120">
        <f>SUM(H55:H60)</f>
        <v>756000</v>
      </c>
      <c r="I61" s="554">
        <f>SUM(I55:J60)</f>
        <v>74400</v>
      </c>
      <c r="J61" s="555"/>
      <c r="K61" s="121"/>
    </row>
    <row r="63" spans="1:21" x14ac:dyDescent="0.25">
      <c r="A63" s="546" t="s">
        <v>65</v>
      </c>
      <c r="B63" s="546"/>
      <c r="C63" s="546"/>
      <c r="D63" s="546"/>
      <c r="E63" s="546"/>
      <c r="F63" s="546"/>
      <c r="G63" s="546"/>
      <c r="H63" s="546"/>
      <c r="I63" s="546"/>
      <c r="J63" s="546"/>
      <c r="K63" s="546"/>
      <c r="L63" s="546"/>
      <c r="M63" s="546"/>
      <c r="N63" s="546"/>
      <c r="O63" s="546"/>
      <c r="P63" s="546"/>
      <c r="Q63" s="546"/>
      <c r="R63" s="546"/>
      <c r="S63" s="546"/>
      <c r="T63" s="546"/>
    </row>
    <row r="64" spans="1:21" x14ac:dyDescent="0.25">
      <c r="A64" s="546"/>
      <c r="B64" s="546"/>
      <c r="C64" s="546"/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</row>
    <row r="65" spans="1:20" x14ac:dyDescent="0.25">
      <c r="A65" s="546"/>
      <c r="B65" s="546"/>
      <c r="C65" s="546"/>
      <c r="D65" s="546"/>
      <c r="E65" s="546"/>
      <c r="F65" s="546"/>
      <c r="G65" s="546"/>
      <c r="H65" s="546"/>
      <c r="I65" s="546"/>
      <c r="J65" s="546"/>
      <c r="K65" s="546"/>
      <c r="L65" s="546"/>
      <c r="M65" s="546"/>
      <c r="N65" s="546"/>
      <c r="O65" s="546"/>
      <c r="P65" s="546"/>
      <c r="Q65" s="546"/>
      <c r="R65" s="546"/>
      <c r="S65" s="546"/>
      <c r="T65" s="546"/>
    </row>
    <row r="66" spans="1:20" x14ac:dyDescent="0.25">
      <c r="A66" s="546"/>
      <c r="B66" s="546"/>
      <c r="C66" s="546"/>
      <c r="D66" s="546"/>
      <c r="E66" s="546"/>
      <c r="F66" s="546"/>
      <c r="G66" s="546"/>
      <c r="H66" s="546"/>
      <c r="I66" s="546"/>
      <c r="J66" s="546"/>
      <c r="K66" s="546"/>
      <c r="L66" s="546"/>
      <c r="M66" s="546"/>
      <c r="N66" s="546"/>
      <c r="O66" s="546"/>
      <c r="P66" s="546"/>
      <c r="Q66" s="546"/>
      <c r="R66" s="546"/>
      <c r="S66" s="546"/>
      <c r="T66" s="546"/>
    </row>
    <row r="67" spans="1:20" ht="15.75" x14ac:dyDescent="0.25">
      <c r="A67" s="546" t="s">
        <v>66</v>
      </c>
      <c r="B67" s="546"/>
      <c r="C67" s="546"/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546"/>
      <c r="S67" s="546"/>
      <c r="T67" s="546"/>
    </row>
    <row r="68" spans="1:20" ht="15.75" x14ac:dyDescent="0.25">
      <c r="A68" s="542" t="s">
        <v>67</v>
      </c>
      <c r="B68" s="542"/>
      <c r="C68" s="542"/>
      <c r="D68" s="542"/>
      <c r="E68" s="542"/>
      <c r="F68" s="542"/>
      <c r="G68" s="544" t="s">
        <v>149</v>
      </c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</row>
    <row r="69" spans="1:20" ht="15.75" x14ac:dyDescent="0.25">
      <c r="A69" s="545" t="s">
        <v>69</v>
      </c>
      <c r="B69" s="545"/>
      <c r="C69" s="545"/>
      <c r="D69" s="545"/>
      <c r="E69" s="545"/>
      <c r="F69" s="545"/>
      <c r="G69" s="545"/>
      <c r="H69" s="545"/>
      <c r="I69" s="545"/>
      <c r="J69" s="545"/>
      <c r="K69" s="545"/>
      <c r="L69" s="547"/>
      <c r="M69" s="547"/>
      <c r="N69" s="547"/>
      <c r="O69" s="547"/>
      <c r="P69" s="547"/>
      <c r="Q69" s="547"/>
      <c r="R69" s="547"/>
      <c r="S69" s="547"/>
      <c r="T69" s="547"/>
    </row>
    <row r="70" spans="1:20" ht="15.75" x14ac:dyDescent="0.25">
      <c r="A70" s="122"/>
    </row>
    <row r="71" spans="1:20" ht="15.75" x14ac:dyDescent="0.25">
      <c r="A71" s="122" t="s">
        <v>71</v>
      </c>
    </row>
    <row r="72" spans="1:20" ht="15.75" x14ac:dyDescent="0.25">
      <c r="A72" s="542" t="s">
        <v>72</v>
      </c>
      <c r="B72" s="542"/>
      <c r="C72" s="542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614" t="s">
        <v>150</v>
      </c>
      <c r="R72" s="544"/>
      <c r="S72" s="544"/>
      <c r="T72" s="544"/>
    </row>
    <row r="73" spans="1:20" ht="15.75" x14ac:dyDescent="0.25">
      <c r="A73" s="542" t="s">
        <v>138</v>
      </c>
      <c r="B73" s="542"/>
      <c r="C73" s="542"/>
      <c r="D73" s="544" t="s">
        <v>151</v>
      </c>
      <c r="E73" s="544"/>
      <c r="F73" s="544"/>
      <c r="G73" s="544"/>
      <c r="H73" s="123"/>
      <c r="I73" s="123"/>
      <c r="J73" s="123"/>
      <c r="K73" s="123"/>
      <c r="L73" s="123"/>
      <c r="M73" s="123"/>
      <c r="N73" s="123"/>
      <c r="O73" s="123"/>
    </row>
    <row r="74" spans="1:20" ht="15.75" x14ac:dyDescent="0.25">
      <c r="A74" s="122"/>
    </row>
    <row r="75" spans="1:20" ht="15.75" x14ac:dyDescent="0.25">
      <c r="A75" s="545" t="s">
        <v>76</v>
      </c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</row>
    <row r="77" spans="1:20" ht="15.75" x14ac:dyDescent="0.25">
      <c r="A77" s="538" t="s">
        <v>152</v>
      </c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</row>
    <row r="78" spans="1:20" ht="15.75" x14ac:dyDescent="0.25">
      <c r="C78" s="124" t="s">
        <v>78</v>
      </c>
      <c r="D78" s="125" t="s">
        <v>140</v>
      </c>
      <c r="G78" s="537" t="s">
        <v>80</v>
      </c>
      <c r="H78" s="537"/>
      <c r="I78" s="126"/>
      <c r="J78" s="126"/>
    </row>
    <row r="80" spans="1:20" ht="15.75" x14ac:dyDescent="0.25">
      <c r="A80" s="538" t="s">
        <v>153</v>
      </c>
      <c r="B80" s="538"/>
      <c r="C80" s="538"/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</row>
    <row r="81" spans="1:21" ht="15.75" x14ac:dyDescent="0.25">
      <c r="C81" s="124" t="s">
        <v>78</v>
      </c>
      <c r="D81" s="125" t="s">
        <v>140</v>
      </c>
      <c r="G81" s="537" t="s">
        <v>80</v>
      </c>
      <c r="H81" s="537"/>
      <c r="I81" s="126"/>
      <c r="J81" s="126"/>
    </row>
    <row r="83" spans="1:21" ht="15.75" x14ac:dyDescent="0.25">
      <c r="A83" s="127" t="s">
        <v>82</v>
      </c>
    </row>
    <row r="84" spans="1:21" ht="15.75" x14ac:dyDescent="0.25">
      <c r="A84" s="122"/>
      <c r="G84" s="89"/>
    </row>
    <row r="85" spans="1:21" ht="15.75" x14ac:dyDescent="0.25">
      <c r="A85" s="122" t="s">
        <v>83</v>
      </c>
      <c r="B85" s="539">
        <v>45572</v>
      </c>
      <c r="C85" s="540"/>
    </row>
    <row r="87" spans="1:21" ht="15.75" x14ac:dyDescent="0.25">
      <c r="A87" s="538" t="s">
        <v>154</v>
      </c>
      <c r="B87" s="538"/>
      <c r="C87" s="538"/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8"/>
      <c r="R87" s="538"/>
      <c r="S87" s="538"/>
      <c r="T87" s="538"/>
    </row>
    <row r="88" spans="1:21" ht="15.75" x14ac:dyDescent="0.25">
      <c r="C88" s="124" t="s">
        <v>78</v>
      </c>
      <c r="D88" s="125" t="s">
        <v>140</v>
      </c>
      <c r="G88" s="541" t="s">
        <v>80</v>
      </c>
      <c r="H88" s="541"/>
      <c r="I88" s="117"/>
      <c r="J88" s="541" t="s">
        <v>85</v>
      </c>
      <c r="K88" s="541"/>
      <c r="L88" s="126"/>
      <c r="M88" s="126"/>
      <c r="N88" s="126"/>
    </row>
    <row r="90" spans="1:21" ht="15.75" x14ac:dyDescent="0.25">
      <c r="A90" s="533" t="s">
        <v>86</v>
      </c>
      <c r="B90" s="533"/>
      <c r="C90" s="533"/>
      <c r="D90" s="533"/>
      <c r="E90" s="533"/>
      <c r="F90" s="533"/>
      <c r="G90" s="533"/>
      <c r="H90" s="533"/>
      <c r="I90" s="533"/>
      <c r="J90" s="533"/>
      <c r="K90" s="533"/>
      <c r="L90" s="533"/>
      <c r="M90" s="533"/>
      <c r="N90" s="533"/>
      <c r="O90" s="533"/>
      <c r="P90" s="533"/>
      <c r="Q90" s="533"/>
      <c r="R90" s="533"/>
      <c r="S90" s="533"/>
      <c r="T90" s="533"/>
    </row>
    <row r="91" spans="1:21" x14ac:dyDescent="0.25">
      <c r="A91" s="534" t="s">
        <v>87</v>
      </c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</row>
    <row r="92" spans="1:21" x14ac:dyDescent="0.25">
      <c r="A92" s="535" t="s">
        <v>88</v>
      </c>
      <c r="B92" s="536"/>
      <c r="C92" s="536"/>
      <c r="D92" s="536"/>
      <c r="E92" s="536"/>
      <c r="F92" s="536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44"/>
    </row>
    <row r="100" spans="6:6" x14ac:dyDescent="0.25">
      <c r="F100" s="87" t="s">
        <v>78</v>
      </c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6:D56"/>
    <mergeCell ref="F56:G56"/>
    <mergeCell ref="I56:J56"/>
    <mergeCell ref="C57:D57"/>
    <mergeCell ref="F57:G57"/>
    <mergeCell ref="I57:J57"/>
    <mergeCell ref="A53:T53"/>
    <mergeCell ref="C54:D54"/>
    <mergeCell ref="F54:G54"/>
    <mergeCell ref="I54:J54"/>
    <mergeCell ref="C55:D55"/>
    <mergeCell ref="F55:G55"/>
    <mergeCell ref="I55:J55"/>
    <mergeCell ref="C60:D60"/>
    <mergeCell ref="F60:G60"/>
    <mergeCell ref="I60:J60"/>
    <mergeCell ref="C61:E61"/>
    <mergeCell ref="F61:G61"/>
    <mergeCell ref="I61:J61"/>
    <mergeCell ref="C58:D58"/>
    <mergeCell ref="F58:G58"/>
    <mergeCell ref="I58:J58"/>
    <mergeCell ref="C59:D59"/>
    <mergeCell ref="F59:G59"/>
    <mergeCell ref="I59:J59"/>
    <mergeCell ref="A72:P72"/>
    <mergeCell ref="Q72:T72"/>
    <mergeCell ref="A73:C73"/>
    <mergeCell ref="D73:G73"/>
    <mergeCell ref="A75:T75"/>
    <mergeCell ref="A77:T77"/>
    <mergeCell ref="A63:T66"/>
    <mergeCell ref="A67:T67"/>
    <mergeCell ref="A68:F68"/>
    <mergeCell ref="G68:T68"/>
    <mergeCell ref="A69:K69"/>
    <mergeCell ref="L69:T69"/>
    <mergeCell ref="A90:T90"/>
    <mergeCell ref="A91:T91"/>
    <mergeCell ref="A92:T92"/>
    <mergeCell ref="G78:H78"/>
    <mergeCell ref="A80:T80"/>
    <mergeCell ref="G81:H81"/>
    <mergeCell ref="B85:C85"/>
    <mergeCell ref="A87:T87"/>
    <mergeCell ref="G88:H88"/>
    <mergeCell ref="J88:K8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92"/>
  <sheetViews>
    <sheetView topLeftCell="A73" workbookViewId="0">
      <selection activeCell="J23" sqref="J23"/>
    </sheetView>
  </sheetViews>
  <sheetFormatPr defaultRowHeight="15" x14ac:dyDescent="0.25"/>
  <cols>
    <col min="1" max="2" width="13.5703125" style="6" customWidth="1"/>
    <col min="3" max="3" width="23.7109375" style="6" customWidth="1"/>
    <col min="4" max="4" width="13.42578125" style="6" customWidth="1"/>
    <col min="5" max="5" width="13.5703125" style="6" hidden="1" customWidth="1"/>
    <col min="6" max="20" width="13.5703125" style="6" customWidth="1"/>
    <col min="21" max="16384" width="9.140625" style="6"/>
  </cols>
  <sheetData>
    <row r="1" spans="1:20" x14ac:dyDescent="0.25">
      <c r="P1" s="424" t="s">
        <v>0</v>
      </c>
      <c r="Q1" s="424"/>
      <c r="R1" s="424"/>
      <c r="S1" s="424"/>
      <c r="T1" s="424"/>
    </row>
    <row r="2" spans="1:20" x14ac:dyDescent="0.25">
      <c r="P2" s="424"/>
      <c r="Q2" s="424"/>
      <c r="R2" s="424"/>
      <c r="S2" s="424"/>
      <c r="T2" s="424"/>
    </row>
    <row r="3" spans="1:20" x14ac:dyDescent="0.25">
      <c r="P3" s="424"/>
      <c r="Q3" s="424"/>
      <c r="R3" s="424"/>
      <c r="S3" s="424"/>
      <c r="T3" s="424"/>
    </row>
    <row r="4" spans="1:20" x14ac:dyDescent="0.25">
      <c r="P4" s="424"/>
      <c r="Q4" s="424"/>
      <c r="R4" s="424"/>
      <c r="S4" s="424"/>
      <c r="T4" s="424"/>
    </row>
    <row r="5" spans="1:20" x14ac:dyDescent="0.25">
      <c r="P5" s="424"/>
      <c r="Q5" s="424"/>
      <c r="R5" s="424"/>
      <c r="S5" s="424"/>
      <c r="T5" s="424"/>
    </row>
    <row r="6" spans="1:20" hidden="1" x14ac:dyDescent="0.25">
      <c r="P6" s="424"/>
      <c r="Q6" s="424"/>
      <c r="R6" s="424"/>
      <c r="S6" s="424"/>
      <c r="T6" s="424"/>
    </row>
    <row r="7" spans="1:20" ht="1.5" hidden="1" customHeight="1" x14ac:dyDescent="0.25">
      <c r="P7" s="424"/>
      <c r="Q7" s="424"/>
      <c r="R7" s="424"/>
      <c r="S7" s="424"/>
      <c r="T7" s="424"/>
    </row>
    <row r="9" spans="1:20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3" spans="1:20" ht="21" customHeight="1" x14ac:dyDescent="0.25">
      <c r="A13" s="320" t="s">
        <v>2</v>
      </c>
      <c r="B13" s="320"/>
      <c r="C13" s="320"/>
      <c r="D13" s="321" t="s">
        <v>199</v>
      </c>
      <c r="E13" s="321"/>
      <c r="F13" s="321"/>
      <c r="G13" s="3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200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x14ac:dyDescent="0.25">
      <c r="H15" s="3"/>
    </row>
    <row r="16" spans="1:20" ht="15.75" x14ac:dyDescent="0.25">
      <c r="A16" s="322" t="s">
        <v>6</v>
      </c>
      <c r="B16" s="322"/>
      <c r="C16" s="322"/>
    </row>
    <row r="17" spans="1:20" ht="66" customHeight="1" thickBot="1" x14ac:dyDescent="0.3">
      <c r="A17" s="426" t="s">
        <v>201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</row>
    <row r="18" spans="1:20" x14ac:dyDescent="0.25">
      <c r="A18" s="427" t="s">
        <v>8</v>
      </c>
      <c r="B18" s="429" t="s">
        <v>9</v>
      </c>
      <c r="C18" s="431" t="s">
        <v>10</v>
      </c>
      <c r="D18" s="432"/>
      <c r="E18" s="432"/>
      <c r="F18" s="432"/>
      <c r="G18" s="432"/>
      <c r="H18" s="433"/>
      <c r="I18" s="431" t="s">
        <v>11</v>
      </c>
      <c r="J18" s="432"/>
      <c r="K18" s="432"/>
      <c r="L18" s="432"/>
      <c r="M18" s="433"/>
      <c r="N18" s="441" t="s">
        <v>12</v>
      </c>
      <c r="O18" s="431" t="s">
        <v>13</v>
      </c>
      <c r="P18" s="432"/>
      <c r="Q18" s="432"/>
      <c r="R18" s="432"/>
      <c r="S18" s="433"/>
      <c r="T18" s="617" t="s">
        <v>14</v>
      </c>
    </row>
    <row r="19" spans="1:20" x14ac:dyDescent="0.25">
      <c r="A19" s="428"/>
      <c r="B19" s="430"/>
      <c r="C19" s="434"/>
      <c r="D19" s="435"/>
      <c r="E19" s="435"/>
      <c r="F19" s="435"/>
      <c r="G19" s="435"/>
      <c r="H19" s="436"/>
      <c r="I19" s="434"/>
      <c r="J19" s="435"/>
      <c r="K19" s="435"/>
      <c r="L19" s="435"/>
      <c r="M19" s="436"/>
      <c r="N19" s="440"/>
      <c r="O19" s="434"/>
      <c r="P19" s="435"/>
      <c r="Q19" s="435"/>
      <c r="R19" s="435"/>
      <c r="S19" s="436"/>
      <c r="T19" s="618"/>
    </row>
    <row r="20" spans="1:20" ht="26.45" customHeight="1" x14ac:dyDescent="0.25">
      <c r="A20" s="428"/>
      <c r="B20" s="430"/>
      <c r="C20" s="437"/>
      <c r="D20" s="438"/>
      <c r="E20" s="438"/>
      <c r="F20" s="438"/>
      <c r="G20" s="438"/>
      <c r="H20" s="439"/>
      <c r="I20" s="437"/>
      <c r="J20" s="438"/>
      <c r="K20" s="438"/>
      <c r="L20" s="438"/>
      <c r="M20" s="439"/>
      <c r="N20" s="440"/>
      <c r="O20" s="437"/>
      <c r="P20" s="438"/>
      <c r="Q20" s="438"/>
      <c r="R20" s="438"/>
      <c r="S20" s="439"/>
      <c r="T20" s="619"/>
    </row>
    <row r="21" spans="1:20" x14ac:dyDescent="0.25">
      <c r="A21" s="428"/>
      <c r="B21" s="430"/>
      <c r="C21" s="444" t="s">
        <v>15</v>
      </c>
      <c r="D21" s="445" t="s">
        <v>16</v>
      </c>
      <c r="E21" s="446"/>
      <c r="F21" s="446"/>
      <c r="G21" s="446"/>
      <c r="H21" s="447"/>
      <c r="I21" s="50"/>
      <c r="J21" s="445" t="s">
        <v>16</v>
      </c>
      <c r="K21" s="446"/>
      <c r="L21" s="446"/>
      <c r="M21" s="447"/>
      <c r="N21" s="440"/>
      <c r="O21" s="444" t="s">
        <v>15</v>
      </c>
      <c r="P21" s="448" t="s">
        <v>16</v>
      </c>
      <c r="Q21" s="449"/>
      <c r="R21" s="449"/>
      <c r="S21" s="450"/>
      <c r="T21" s="451"/>
    </row>
    <row r="22" spans="1:20" ht="112.5" x14ac:dyDescent="0.25">
      <c r="A22" s="428"/>
      <c r="B22" s="430"/>
      <c r="C22" s="440"/>
      <c r="D22" s="138" t="s">
        <v>17</v>
      </c>
      <c r="E22" s="138"/>
      <c r="F22" s="138" t="s">
        <v>18</v>
      </c>
      <c r="G22" s="138" t="s">
        <v>19</v>
      </c>
      <c r="H22" s="138" t="s">
        <v>20</v>
      </c>
      <c r="I22" s="138" t="s">
        <v>15</v>
      </c>
      <c r="J22" s="138" t="s">
        <v>17</v>
      </c>
      <c r="K22" s="138" t="s">
        <v>18</v>
      </c>
      <c r="L22" s="138" t="s">
        <v>21</v>
      </c>
      <c r="M22" s="138" t="s">
        <v>20</v>
      </c>
      <c r="N22" s="440"/>
      <c r="O22" s="440"/>
      <c r="P22" s="138" t="s">
        <v>17</v>
      </c>
      <c r="Q22" s="138" t="s">
        <v>18</v>
      </c>
      <c r="R22" s="138" t="s">
        <v>21</v>
      </c>
      <c r="S22" s="138" t="s">
        <v>20</v>
      </c>
      <c r="T22" s="443"/>
    </row>
    <row r="23" spans="1:20" ht="142.5" thickBot="1" x14ac:dyDescent="0.3">
      <c r="A23" s="136" t="s">
        <v>202</v>
      </c>
      <c r="B23" s="51" t="s">
        <v>203</v>
      </c>
      <c r="C23" s="189">
        <f>D23+F23+G23+H23</f>
        <v>1613196.88</v>
      </c>
      <c r="D23" s="190">
        <v>1102458</v>
      </c>
      <c r="E23" s="138"/>
      <c r="F23" s="190">
        <v>180000</v>
      </c>
      <c r="G23" s="191">
        <v>165369.88</v>
      </c>
      <c r="H23" s="190">
        <v>165369</v>
      </c>
      <c r="I23" s="189">
        <f>J23+K23+L23+M23</f>
        <v>1613196.88</v>
      </c>
      <c r="J23" s="190">
        <v>1102458</v>
      </c>
      <c r="K23" s="190">
        <v>180000</v>
      </c>
      <c r="L23" s="191">
        <v>165369.88</v>
      </c>
      <c r="M23" s="190">
        <v>165369</v>
      </c>
      <c r="N23" s="191">
        <v>1613196.88</v>
      </c>
      <c r="O23" s="189">
        <f>P23+Q23+R23+S23</f>
        <v>1613196.88</v>
      </c>
      <c r="P23" s="190">
        <v>1102458</v>
      </c>
      <c r="Q23" s="190">
        <v>180000</v>
      </c>
      <c r="R23" s="191">
        <v>165369.88</v>
      </c>
      <c r="S23" s="190">
        <v>165369</v>
      </c>
      <c r="T23" s="192"/>
    </row>
    <row r="24" spans="1:20" x14ac:dyDescent="0.25">
      <c r="A24" s="45"/>
      <c r="B24" s="5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x14ac:dyDescent="0.25">
      <c r="A25" s="320" t="s">
        <v>24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</row>
    <row r="26" spans="1:20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0.9" customHeight="1" thickBot="1" x14ac:dyDescent="0.3">
      <c r="A27" s="135"/>
      <c r="B27" s="135"/>
      <c r="C27" s="135"/>
      <c r="D27" s="135"/>
      <c r="E27" s="135"/>
      <c r="F27" s="135"/>
      <c r="G27" s="135"/>
      <c r="H27" s="135"/>
      <c r="I27" s="57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</row>
    <row r="28" spans="1:20" ht="67.5" customHeight="1" x14ac:dyDescent="0.25">
      <c r="A28" s="620" t="s">
        <v>25</v>
      </c>
      <c r="B28" s="621"/>
      <c r="C28" s="622" t="s">
        <v>26</v>
      </c>
      <c r="D28" s="621"/>
      <c r="E28" s="193"/>
      <c r="F28" s="193" t="s">
        <v>27</v>
      </c>
      <c r="G28" s="622" t="s">
        <v>28</v>
      </c>
      <c r="H28" s="621"/>
      <c r="I28" s="194" t="s">
        <v>29</v>
      </c>
      <c r="J28" s="60"/>
    </row>
    <row r="29" spans="1:20" x14ac:dyDescent="0.25">
      <c r="A29" s="623" t="s">
        <v>30</v>
      </c>
      <c r="B29" s="624"/>
      <c r="C29" s="625">
        <f>C31+C32+C33+C34</f>
        <v>1613196.88</v>
      </c>
      <c r="D29" s="626"/>
      <c r="E29" s="195"/>
      <c r="F29" s="195">
        <f>F31+F32+F33+F34</f>
        <v>100.0001</v>
      </c>
      <c r="G29" s="627">
        <v>1613196.88</v>
      </c>
      <c r="H29" s="628"/>
      <c r="I29" s="195"/>
      <c r="J29" s="60"/>
    </row>
    <row r="30" spans="1:20" x14ac:dyDescent="0.25">
      <c r="A30" s="623" t="s">
        <v>31</v>
      </c>
      <c r="B30" s="624"/>
      <c r="C30" s="634"/>
      <c r="D30" s="635"/>
      <c r="E30" s="196"/>
      <c r="F30" s="196"/>
      <c r="G30" s="636"/>
      <c r="H30" s="632"/>
      <c r="I30" s="196"/>
      <c r="J30" s="60"/>
    </row>
    <row r="31" spans="1:20" ht="30.75" customHeight="1" x14ac:dyDescent="0.25">
      <c r="A31" s="623" t="s">
        <v>32</v>
      </c>
      <c r="B31" s="624"/>
      <c r="C31" s="629">
        <v>1102458</v>
      </c>
      <c r="D31" s="630"/>
      <c r="E31" s="195"/>
      <c r="F31" s="195">
        <f t="shared" ref="F31:F34" si="0">ROUND((C31/C$29*100),4)</f>
        <v>68.34</v>
      </c>
      <c r="G31" s="631">
        <f>ROUND((G$29*F31/100),2)-0.75</f>
        <v>1102458</v>
      </c>
      <c r="H31" s="632"/>
      <c r="I31" s="197">
        <f t="shared" ref="I31:I34" si="1">C31-G31</f>
        <v>0</v>
      </c>
      <c r="J31" s="60"/>
    </row>
    <row r="32" spans="1:20" ht="33.6" customHeight="1" x14ac:dyDescent="0.25">
      <c r="A32" s="623" t="s">
        <v>33</v>
      </c>
      <c r="B32" s="624"/>
      <c r="C32" s="629">
        <v>180000</v>
      </c>
      <c r="D32" s="630"/>
      <c r="E32" s="195"/>
      <c r="F32" s="195">
        <f t="shared" si="0"/>
        <v>11.157999999999999</v>
      </c>
      <c r="G32" s="631">
        <f>ROUND((G$29*F32/100),2)-0.51</f>
        <v>180000</v>
      </c>
      <c r="H32" s="632"/>
      <c r="I32" s="197">
        <f t="shared" si="1"/>
        <v>0</v>
      </c>
      <c r="J32" s="60"/>
    </row>
    <row r="33" spans="1:20" ht="30.6" customHeight="1" x14ac:dyDescent="0.25">
      <c r="A33" s="623" t="s">
        <v>34</v>
      </c>
      <c r="B33" s="624"/>
      <c r="C33" s="633">
        <v>165369.88</v>
      </c>
      <c r="D33" s="630"/>
      <c r="E33" s="195"/>
      <c r="F33" s="198">
        <f t="shared" si="0"/>
        <v>10.251099999999999</v>
      </c>
      <c r="G33" s="631">
        <f>ROUND((G$29*F33/100),2)-0.55</f>
        <v>165369.88</v>
      </c>
      <c r="H33" s="632"/>
      <c r="I33" s="197">
        <f t="shared" si="1"/>
        <v>0</v>
      </c>
      <c r="J33" s="60"/>
    </row>
    <row r="34" spans="1:20" ht="84.6" customHeight="1" thickBot="1" x14ac:dyDescent="0.3">
      <c r="A34" s="642" t="s">
        <v>35</v>
      </c>
      <c r="B34" s="643"/>
      <c r="C34" s="644">
        <v>165369</v>
      </c>
      <c r="D34" s="645"/>
      <c r="E34" s="199"/>
      <c r="F34" s="195">
        <f t="shared" si="0"/>
        <v>10.250999999999999</v>
      </c>
      <c r="G34" s="646">
        <f>ROUND((G$29*F34/100),2)</f>
        <v>165368.81</v>
      </c>
      <c r="H34" s="632"/>
      <c r="I34" s="197">
        <f t="shared" si="1"/>
        <v>0.19000000000232831</v>
      </c>
      <c r="J34" s="60"/>
    </row>
    <row r="35" spans="1:20" ht="97.9" customHeight="1" x14ac:dyDescent="0.25">
      <c r="A35" s="45"/>
      <c r="B35" s="45"/>
      <c r="C35" s="45"/>
      <c r="D35" s="45"/>
      <c r="E35" s="45"/>
      <c r="F35" s="56"/>
      <c r="G35" s="56"/>
      <c r="H35" s="56"/>
      <c r="I35" s="56"/>
    </row>
    <row r="36" spans="1:20" ht="15.75" x14ac:dyDescent="0.25">
      <c r="A36" s="322" t="s">
        <v>36</v>
      </c>
      <c r="B36" s="322"/>
      <c r="C36" s="322"/>
    </row>
    <row r="37" spans="1:20" x14ac:dyDescent="0.25">
      <c r="A37" s="320" t="s">
        <v>37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0" ht="15.75" thickBot="1" x14ac:dyDescent="0.3">
      <c r="A38" s="426"/>
      <c r="B38" s="426"/>
      <c r="C38" s="426"/>
      <c r="D38" s="426"/>
      <c r="E38" s="426"/>
      <c r="F38" s="426"/>
      <c r="G38" s="426"/>
      <c r="H38" s="426"/>
      <c r="I38" s="426"/>
      <c r="J38" s="426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0" ht="29.25" customHeight="1" x14ac:dyDescent="0.25">
      <c r="A39" s="475" t="s">
        <v>38</v>
      </c>
      <c r="B39" s="476"/>
      <c r="C39" s="477" t="s">
        <v>39</v>
      </c>
      <c r="D39" s="478"/>
      <c r="E39" s="478"/>
      <c r="F39" s="476"/>
      <c r="G39" s="479" t="s">
        <v>40</v>
      </c>
      <c r="H39" s="479" t="s">
        <v>41</v>
      </c>
      <c r="I39" s="477" t="s">
        <v>42</v>
      </c>
      <c r="J39" s="480"/>
      <c r="K39" s="483"/>
    </row>
    <row r="40" spans="1:20" ht="116.25" customHeight="1" x14ac:dyDescent="0.25">
      <c r="A40" s="355"/>
      <c r="B40" s="356"/>
      <c r="C40" s="356"/>
      <c r="D40" s="356"/>
      <c r="E40" s="356"/>
      <c r="F40" s="356"/>
      <c r="G40" s="356"/>
      <c r="H40" s="356"/>
      <c r="I40" s="481"/>
      <c r="J40" s="482"/>
      <c r="K40" s="483"/>
    </row>
    <row r="41" spans="1:20" x14ac:dyDescent="0.25">
      <c r="A41" s="484" t="s">
        <v>43</v>
      </c>
      <c r="B41" s="485"/>
      <c r="C41" s="625">
        <f>C43+C44</f>
        <v>325887.76</v>
      </c>
      <c r="D41" s="637"/>
      <c r="E41" s="637"/>
      <c r="F41" s="626"/>
      <c r="G41" s="195">
        <f>G43+G44</f>
        <v>325887.76</v>
      </c>
      <c r="H41" s="195">
        <f>H43+H44</f>
        <v>0</v>
      </c>
      <c r="I41" s="625"/>
      <c r="J41" s="638"/>
      <c r="K41" s="46"/>
    </row>
    <row r="42" spans="1:20" ht="15.75" x14ac:dyDescent="0.25">
      <c r="A42" s="489" t="s">
        <v>31</v>
      </c>
      <c r="B42" s="490"/>
      <c r="C42" s="639"/>
      <c r="D42" s="640"/>
      <c r="E42" s="640"/>
      <c r="F42" s="641"/>
      <c r="G42" s="195"/>
      <c r="H42" s="195"/>
      <c r="I42" s="625"/>
      <c r="J42" s="638"/>
      <c r="K42" s="46"/>
    </row>
    <row r="43" spans="1:20" ht="22.9" customHeight="1" x14ac:dyDescent="0.25">
      <c r="A43" s="494" t="s">
        <v>44</v>
      </c>
      <c r="B43" s="495"/>
      <c r="C43" s="649">
        <v>121650</v>
      </c>
      <c r="D43" s="650"/>
      <c r="E43" s="650"/>
      <c r="F43" s="651"/>
      <c r="G43" s="200">
        <v>121650</v>
      </c>
      <c r="H43" s="195">
        <f t="shared" ref="H43:H44" si="2">C43-G43</f>
        <v>0</v>
      </c>
      <c r="I43" s="652"/>
      <c r="J43" s="653"/>
      <c r="K43" s="46"/>
    </row>
    <row r="44" spans="1:20" ht="31.15" customHeight="1" thickBot="1" x14ac:dyDescent="0.3">
      <c r="A44" s="501" t="s">
        <v>45</v>
      </c>
      <c r="B44" s="502"/>
      <c r="C44" s="654">
        <v>204237.76</v>
      </c>
      <c r="D44" s="655"/>
      <c r="E44" s="655"/>
      <c r="F44" s="656"/>
      <c r="G44" s="201">
        <v>204237.76</v>
      </c>
      <c r="H44" s="199">
        <f t="shared" si="2"/>
        <v>0</v>
      </c>
      <c r="I44" s="657"/>
      <c r="J44" s="658"/>
      <c r="K44" s="46"/>
    </row>
    <row r="45" spans="1:20" ht="5.4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20" ht="19.149999999999999" customHeight="1" x14ac:dyDescent="0.25">
      <c r="A46" s="510" t="s">
        <v>46</v>
      </c>
      <c r="B46" s="510"/>
      <c r="C46" s="510"/>
      <c r="D46" s="510"/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P46" s="510"/>
      <c r="Q46" s="510"/>
      <c r="R46" s="510"/>
      <c r="S46" s="510"/>
      <c r="T46" s="510"/>
    </row>
    <row r="47" spans="1:20" ht="3" customHeight="1" x14ac:dyDescent="0.25"/>
    <row r="48" spans="1:20" ht="21" customHeight="1" x14ac:dyDescent="0.25">
      <c r="A48" s="70" t="s">
        <v>47</v>
      </c>
      <c r="C48" s="647" t="s">
        <v>204</v>
      </c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</row>
    <row r="49" spans="1:20" ht="6" customHeight="1" x14ac:dyDescent="0.25">
      <c r="A49" s="381"/>
      <c r="B49" s="381"/>
      <c r="C49" s="381"/>
      <c r="D49" s="381"/>
      <c r="E49" s="381"/>
      <c r="F49" s="381"/>
      <c r="G49" s="381"/>
      <c r="H49" s="381"/>
      <c r="I49" s="381"/>
    </row>
    <row r="50" spans="1:20" ht="30" customHeight="1" x14ac:dyDescent="0.25">
      <c r="A50" s="648" t="s">
        <v>49</v>
      </c>
      <c r="B50" s="648"/>
      <c r="C50" s="647" t="s">
        <v>205</v>
      </c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</row>
    <row r="51" spans="1:20" ht="13.9" customHeight="1" x14ac:dyDescent="0.25"/>
    <row r="52" spans="1:20" ht="1.1499999999999999" customHeight="1" x14ac:dyDescent="0.25"/>
    <row r="53" spans="1:20" ht="16.5" thickBot="1" x14ac:dyDescent="0.3">
      <c r="A53" s="510" t="s">
        <v>51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</row>
    <row r="54" spans="1:20" ht="205.15" customHeight="1" x14ac:dyDescent="0.25">
      <c r="A54" s="133" t="s">
        <v>52</v>
      </c>
      <c r="B54" s="131" t="s">
        <v>53</v>
      </c>
      <c r="C54" s="357" t="s">
        <v>54</v>
      </c>
      <c r="D54" s="384"/>
      <c r="E54" s="30"/>
      <c r="F54" s="357" t="s">
        <v>55</v>
      </c>
      <c r="G54" s="384"/>
      <c r="H54" s="131" t="s">
        <v>56</v>
      </c>
      <c r="I54" s="357" t="s">
        <v>41</v>
      </c>
      <c r="J54" s="384"/>
      <c r="K54" s="134" t="s">
        <v>42</v>
      </c>
      <c r="L54" s="46"/>
    </row>
    <row r="55" spans="1:20" ht="75" x14ac:dyDescent="0.25">
      <c r="A55" s="132">
        <v>1</v>
      </c>
      <c r="B55" s="31" t="s">
        <v>57</v>
      </c>
      <c r="C55" s="513"/>
      <c r="D55" s="514"/>
      <c r="E55" s="79"/>
      <c r="F55" s="513"/>
      <c r="G55" s="514"/>
      <c r="H55" s="79"/>
      <c r="I55" s="515">
        <f t="shared" ref="I55:I60" si="3">F55-H55</f>
        <v>0</v>
      </c>
      <c r="J55" s="516"/>
      <c r="K55" s="80"/>
      <c r="L55" s="46"/>
    </row>
    <row r="56" spans="1:20" ht="167.25" customHeight="1" x14ac:dyDescent="0.25">
      <c r="A56" s="132">
        <v>2</v>
      </c>
      <c r="B56" s="31" t="s">
        <v>58</v>
      </c>
      <c r="C56" s="513" t="s">
        <v>206</v>
      </c>
      <c r="D56" s="514"/>
      <c r="E56" s="79"/>
      <c r="F56" s="659">
        <v>1613196.88</v>
      </c>
      <c r="G56" s="514"/>
      <c r="H56" s="79">
        <v>1613196.88</v>
      </c>
      <c r="I56" s="515">
        <f t="shared" si="3"/>
        <v>0</v>
      </c>
      <c r="J56" s="516"/>
      <c r="K56" s="80"/>
      <c r="L56" s="46"/>
    </row>
    <row r="57" spans="1:20" ht="135" x14ac:dyDescent="0.25">
      <c r="A57" s="132">
        <v>3</v>
      </c>
      <c r="B57" s="31" t="s">
        <v>60</v>
      </c>
      <c r="C57" s="513"/>
      <c r="D57" s="514"/>
      <c r="E57" s="79"/>
      <c r="F57" s="513"/>
      <c r="G57" s="514"/>
      <c r="H57" s="79"/>
      <c r="I57" s="515">
        <f t="shared" si="3"/>
        <v>0</v>
      </c>
      <c r="J57" s="516"/>
      <c r="K57" s="80"/>
      <c r="L57" s="46"/>
    </row>
    <row r="58" spans="1:20" ht="150" x14ac:dyDescent="0.25">
      <c r="A58" s="132">
        <v>4</v>
      </c>
      <c r="B58" s="31" t="s">
        <v>61</v>
      </c>
      <c r="C58" s="513"/>
      <c r="D58" s="514"/>
      <c r="E58" s="79"/>
      <c r="F58" s="513"/>
      <c r="G58" s="514"/>
      <c r="H58" s="79"/>
      <c r="I58" s="515">
        <f t="shared" si="3"/>
        <v>0</v>
      </c>
      <c r="J58" s="516"/>
      <c r="K58" s="80"/>
      <c r="L58" s="46"/>
    </row>
    <row r="59" spans="1:20" ht="30" x14ac:dyDescent="0.25">
      <c r="A59" s="132">
        <v>5</v>
      </c>
      <c r="B59" s="31" t="s">
        <v>62</v>
      </c>
      <c r="C59" s="513"/>
      <c r="D59" s="514"/>
      <c r="E59" s="79"/>
      <c r="F59" s="513"/>
      <c r="G59" s="514"/>
      <c r="H59" s="79"/>
      <c r="I59" s="515">
        <f t="shared" si="3"/>
        <v>0</v>
      </c>
      <c r="J59" s="516"/>
      <c r="K59" s="80"/>
      <c r="L59" s="46"/>
    </row>
    <row r="60" spans="1:20" ht="30" x14ac:dyDescent="0.25">
      <c r="A60" s="132">
        <v>6</v>
      </c>
      <c r="B60" s="31" t="s">
        <v>63</v>
      </c>
      <c r="C60" s="513"/>
      <c r="D60" s="514"/>
      <c r="E60" s="79"/>
      <c r="F60" s="513"/>
      <c r="G60" s="514"/>
      <c r="H60" s="79"/>
      <c r="I60" s="515">
        <f t="shared" si="3"/>
        <v>0</v>
      </c>
      <c r="J60" s="516"/>
      <c r="K60" s="80"/>
      <c r="L60" s="46"/>
    </row>
    <row r="61" spans="1:20" ht="16.5" thickBot="1" x14ac:dyDescent="0.3">
      <c r="A61" s="35"/>
      <c r="B61" s="36" t="s">
        <v>64</v>
      </c>
      <c r="C61" s="389"/>
      <c r="D61" s="660"/>
      <c r="E61" s="390"/>
      <c r="F61" s="661">
        <f>SUM(F55:F60)</f>
        <v>1613196.88</v>
      </c>
      <c r="G61" s="662"/>
      <c r="H61" s="202">
        <f>SUM(H55:H60)</f>
        <v>1613196.88</v>
      </c>
      <c r="I61" s="663">
        <f>SUM(I55:J60)</f>
        <v>0</v>
      </c>
      <c r="J61" s="664"/>
      <c r="K61" s="38"/>
      <c r="L61" s="46"/>
    </row>
    <row r="62" spans="1:20" ht="0.6" customHeigh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20" ht="1.1499999999999999" hidden="1" customHeight="1" x14ac:dyDescent="0.25">
      <c r="A63" s="320" t="s">
        <v>65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</row>
    <row r="64" spans="1:20" x14ac:dyDescent="0.25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</row>
    <row r="65" spans="1:20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</row>
    <row r="66" spans="1:20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</row>
    <row r="67" spans="1:20" ht="15.75" x14ac:dyDescent="0.25">
      <c r="A67" s="320" t="s">
        <v>66</v>
      </c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</row>
    <row r="68" spans="1:20" ht="15.75" x14ac:dyDescent="0.25">
      <c r="A68" s="392" t="s">
        <v>67</v>
      </c>
      <c r="B68" s="392"/>
      <c r="C68" s="392"/>
      <c r="D68" s="392"/>
      <c r="E68" s="392"/>
      <c r="F68" s="392"/>
      <c r="G68" s="393" t="s">
        <v>207</v>
      </c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</row>
    <row r="69" spans="1:20" ht="17.45" customHeight="1" x14ac:dyDescent="0.25">
      <c r="A69" s="510" t="s">
        <v>69</v>
      </c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29"/>
      <c r="M69" s="529"/>
      <c r="N69" s="529"/>
      <c r="O69" s="529"/>
      <c r="P69" s="529"/>
      <c r="Q69" s="529"/>
      <c r="R69" s="529"/>
      <c r="S69" s="529"/>
      <c r="T69" s="529"/>
    </row>
    <row r="70" spans="1:20" ht="2.4500000000000002" customHeight="1" x14ac:dyDescent="0.25">
      <c r="A70" s="39"/>
    </row>
    <row r="71" spans="1:20" ht="15.75" x14ac:dyDescent="0.25">
      <c r="A71" s="39" t="s">
        <v>71</v>
      </c>
    </row>
    <row r="72" spans="1:20" ht="15.75" x14ac:dyDescent="0.25">
      <c r="A72" s="392" t="s">
        <v>72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6" t="s">
        <v>208</v>
      </c>
      <c r="R72" s="396"/>
      <c r="S72" s="396"/>
      <c r="T72" s="396"/>
    </row>
    <row r="73" spans="1:20" ht="15.75" x14ac:dyDescent="0.25">
      <c r="A73" s="392" t="s">
        <v>209</v>
      </c>
      <c r="B73" s="392"/>
      <c r="C73" s="392"/>
      <c r="D73" s="393" t="s">
        <v>210</v>
      </c>
      <c r="E73" s="393"/>
      <c r="F73" s="393"/>
      <c r="G73" s="393"/>
      <c r="H73" s="39"/>
      <c r="I73" s="39"/>
      <c r="J73" s="39"/>
      <c r="K73" s="39"/>
      <c r="L73" s="39"/>
      <c r="M73" s="39"/>
      <c r="N73" s="39"/>
      <c r="O73" s="39"/>
    </row>
    <row r="74" spans="1:20" ht="15.75" x14ac:dyDescent="0.25">
      <c r="A74" s="665" t="s">
        <v>76</v>
      </c>
      <c r="B74" s="665"/>
      <c r="C74" s="665"/>
      <c r="D74" s="665"/>
      <c r="E74" s="665"/>
      <c r="F74" s="665"/>
      <c r="G74" s="665"/>
      <c r="H74" s="665"/>
      <c r="I74" s="665"/>
      <c r="J74" s="665"/>
      <c r="K74" s="665"/>
      <c r="L74" s="665"/>
      <c r="M74" s="665"/>
      <c r="N74" s="665"/>
      <c r="O74" s="665"/>
      <c r="P74" s="665"/>
      <c r="Q74" s="665"/>
      <c r="R74" s="665"/>
      <c r="S74" s="665"/>
      <c r="T74" s="665"/>
    </row>
    <row r="75" spans="1:20" ht="18.600000000000001" customHeight="1" x14ac:dyDescent="0.25"/>
    <row r="76" spans="1:20" hidden="1" x14ac:dyDescent="0.25"/>
    <row r="77" spans="1:20" ht="15.75" x14ac:dyDescent="0.25">
      <c r="A77" s="397" t="s">
        <v>211</v>
      </c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</row>
    <row r="78" spans="1:20" ht="15.75" x14ac:dyDescent="0.25">
      <c r="C78" s="40" t="s">
        <v>78</v>
      </c>
      <c r="D78" s="203" t="s">
        <v>79</v>
      </c>
      <c r="G78" s="398" t="s">
        <v>80</v>
      </c>
      <c r="H78" s="398"/>
      <c r="I78" s="42"/>
      <c r="J78" s="42"/>
    </row>
    <row r="80" spans="1:20" ht="15.75" x14ac:dyDescent="0.25">
      <c r="A80" s="397" t="s">
        <v>212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</row>
    <row r="81" spans="1:20" ht="15.75" x14ac:dyDescent="0.25">
      <c r="C81" s="40" t="s">
        <v>78</v>
      </c>
      <c r="D81" s="129" t="s">
        <v>79</v>
      </c>
      <c r="G81" s="398" t="s">
        <v>80</v>
      </c>
      <c r="H81" s="398"/>
      <c r="I81" s="42"/>
      <c r="J81" s="42"/>
    </row>
    <row r="83" spans="1:20" ht="15.75" x14ac:dyDescent="0.25">
      <c r="A83" s="43" t="s">
        <v>82</v>
      </c>
    </row>
    <row r="84" spans="1:20" ht="15.75" x14ac:dyDescent="0.25">
      <c r="A84" s="39"/>
      <c r="G84" s="3"/>
    </row>
    <row r="85" spans="1:20" ht="15.75" x14ac:dyDescent="0.25">
      <c r="A85" s="39" t="s">
        <v>83</v>
      </c>
      <c r="B85" s="532">
        <v>45666</v>
      </c>
      <c r="C85" s="666"/>
    </row>
    <row r="87" spans="1:20" ht="15.75" x14ac:dyDescent="0.25">
      <c r="A87" s="397" t="s">
        <v>213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</row>
    <row r="88" spans="1:20" ht="15.75" x14ac:dyDescent="0.25">
      <c r="C88" s="40" t="s">
        <v>78</v>
      </c>
      <c r="D88" s="129" t="s">
        <v>79</v>
      </c>
      <c r="G88" s="402" t="s">
        <v>80</v>
      </c>
      <c r="H88" s="402"/>
      <c r="J88" s="402" t="s">
        <v>85</v>
      </c>
      <c r="K88" s="402"/>
      <c r="L88" s="42"/>
      <c r="M88" s="42"/>
      <c r="N88" s="42"/>
    </row>
    <row r="90" spans="1:20" ht="15.75" x14ac:dyDescent="0.25">
      <c r="A90" s="403" t="s">
        <v>86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</row>
    <row r="91" spans="1:20" x14ac:dyDescent="0.25">
      <c r="A91" s="404" t="s">
        <v>87</v>
      </c>
      <c r="B91" s="404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</row>
    <row r="92" spans="1:20" ht="23.25" customHeight="1" x14ac:dyDescent="0.25">
      <c r="A92" s="405" t="s">
        <v>88</v>
      </c>
      <c r="B92" s="405"/>
      <c r="C92" s="405"/>
      <c r="D92" s="405"/>
      <c r="E92" s="405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</row>
  </sheetData>
  <mergeCells count="115">
    <mergeCell ref="A90:T90"/>
    <mergeCell ref="A91:T91"/>
    <mergeCell ref="A92:T92"/>
    <mergeCell ref="G78:H78"/>
    <mergeCell ref="A80:T80"/>
    <mergeCell ref="G81:H81"/>
    <mergeCell ref="B85:C85"/>
    <mergeCell ref="A87:T87"/>
    <mergeCell ref="G88:H88"/>
    <mergeCell ref="J88:K88"/>
    <mergeCell ref="A72:P72"/>
    <mergeCell ref="Q72:T72"/>
    <mergeCell ref="A73:C73"/>
    <mergeCell ref="D73:G73"/>
    <mergeCell ref="A74:T74"/>
    <mergeCell ref="A77:T77"/>
    <mergeCell ref="A63:T66"/>
    <mergeCell ref="A67:T67"/>
    <mergeCell ref="A68:F68"/>
    <mergeCell ref="G68:T68"/>
    <mergeCell ref="A69:K69"/>
    <mergeCell ref="L69:T69"/>
    <mergeCell ref="C60:D60"/>
    <mergeCell ref="F60:G60"/>
    <mergeCell ref="I60:J60"/>
    <mergeCell ref="C61:E61"/>
    <mergeCell ref="F61:G61"/>
    <mergeCell ref="I61:J61"/>
    <mergeCell ref="C58:D58"/>
    <mergeCell ref="F58:G58"/>
    <mergeCell ref="I58:J58"/>
    <mergeCell ref="C59:D59"/>
    <mergeCell ref="F59:G59"/>
    <mergeCell ref="I59:J59"/>
    <mergeCell ref="C56:D56"/>
    <mergeCell ref="F56:G56"/>
    <mergeCell ref="I56:J56"/>
    <mergeCell ref="C57:D57"/>
    <mergeCell ref="F57:G57"/>
    <mergeCell ref="I57:J57"/>
    <mergeCell ref="C54:D54"/>
    <mergeCell ref="F54:G54"/>
    <mergeCell ref="I54:J54"/>
    <mergeCell ref="C55:D55"/>
    <mergeCell ref="F55:G55"/>
    <mergeCell ref="I55:J55"/>
    <mergeCell ref="A46:T46"/>
    <mergeCell ref="C48:T48"/>
    <mergeCell ref="A49:I49"/>
    <mergeCell ref="A50:B50"/>
    <mergeCell ref="C50:T50"/>
    <mergeCell ref="A53:T53"/>
    <mergeCell ref="A43:B43"/>
    <mergeCell ref="C43:F43"/>
    <mergeCell ref="I43:J43"/>
    <mergeCell ref="A44:B44"/>
    <mergeCell ref="C44:F44"/>
    <mergeCell ref="I44:J44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40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</mergeCells>
  <pageMargins left="0.59055118110236249" right="0.39370078740157477" top="0.39370078740157477" bottom="0.39370078740157477" header="0.3" footer="0.3"/>
  <pageSetup paperSize="9" scale="51" firstPageNumber="2147483647" fitToHeight="0" orientation="landscape" copies="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102"/>
  <sheetViews>
    <sheetView zoomScale="80" workbookViewId="0">
      <selection activeCell="A65" sqref="A65:T68"/>
    </sheetView>
  </sheetViews>
  <sheetFormatPr defaultRowHeight="15" x14ac:dyDescent="0.25"/>
  <cols>
    <col min="1" max="1" width="10.140625" style="6" customWidth="1"/>
    <col min="2" max="2" width="23.140625" style="6" customWidth="1"/>
    <col min="3" max="3" width="11.28515625" style="6" customWidth="1"/>
    <col min="4" max="4" width="11.7109375" style="6" customWidth="1"/>
    <col min="5" max="5" width="12" style="6" hidden="1" customWidth="1"/>
    <col min="6" max="6" width="16" style="6" customWidth="1"/>
    <col min="7" max="7" width="15.140625" style="6" customWidth="1"/>
    <col min="8" max="8" width="14.42578125" style="6" customWidth="1"/>
    <col min="9" max="9" width="9.85546875" style="6" customWidth="1"/>
    <col min="10" max="10" width="11.28515625" style="6" customWidth="1"/>
    <col min="11" max="11" width="12.85546875" style="6" customWidth="1"/>
    <col min="12" max="12" width="11.28515625" style="6" customWidth="1"/>
    <col min="13" max="13" width="11.42578125" style="6" customWidth="1"/>
    <col min="14" max="14" width="14.85546875" style="6" customWidth="1"/>
    <col min="15" max="15" width="12" style="6" customWidth="1"/>
    <col min="16" max="16" width="9.85546875" style="6" customWidth="1"/>
    <col min="17" max="17" width="10" style="6" customWidth="1"/>
    <col min="18" max="18" width="11" style="6" customWidth="1"/>
    <col min="19" max="19" width="10.42578125" style="6" customWidth="1"/>
    <col min="20" max="20" width="10.140625" style="6" customWidth="1"/>
    <col min="21" max="16384" width="9.140625" style="6"/>
  </cols>
  <sheetData>
    <row r="1" spans="1:20" ht="15" customHeight="1" x14ac:dyDescent="0.25">
      <c r="P1" s="300" t="s">
        <v>0</v>
      </c>
      <c r="Q1" s="300"/>
      <c r="R1" s="300"/>
      <c r="S1" s="300"/>
      <c r="T1" s="300"/>
    </row>
    <row r="2" spans="1:20" x14ac:dyDescent="0.25">
      <c r="P2" s="300"/>
      <c r="Q2" s="300"/>
      <c r="R2" s="300"/>
      <c r="S2" s="300"/>
      <c r="T2" s="300"/>
    </row>
    <row r="3" spans="1:20" x14ac:dyDescent="0.25">
      <c r="P3" s="300"/>
      <c r="Q3" s="300"/>
      <c r="R3" s="300"/>
      <c r="S3" s="300"/>
      <c r="T3" s="300"/>
    </row>
    <row r="4" spans="1:20" x14ac:dyDescent="0.25">
      <c r="P4" s="300"/>
      <c r="Q4" s="300"/>
      <c r="R4" s="300"/>
      <c r="S4" s="300"/>
      <c r="T4" s="300"/>
    </row>
    <row r="5" spans="1:20" x14ac:dyDescent="0.25">
      <c r="P5" s="300"/>
      <c r="Q5" s="300"/>
      <c r="R5" s="300"/>
      <c r="S5" s="300"/>
      <c r="T5" s="300"/>
    </row>
    <row r="6" spans="1:20" x14ac:dyDescent="0.25">
      <c r="P6" s="300"/>
      <c r="Q6" s="300"/>
      <c r="R6" s="300"/>
      <c r="S6" s="300"/>
      <c r="T6" s="300"/>
    </row>
    <row r="7" spans="1:20" x14ac:dyDescent="0.25">
      <c r="P7" s="300"/>
      <c r="Q7" s="300"/>
      <c r="R7" s="300"/>
      <c r="S7" s="300"/>
      <c r="T7" s="300"/>
    </row>
    <row r="8" spans="1:20" ht="15.75" customHeight="1" x14ac:dyDescent="0.25"/>
    <row r="9" spans="1:20" ht="15" customHeight="1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ht="15.75" customHeight="1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ht="16.5" customHeight="1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ht="18.75" customHeight="1" x14ac:dyDescent="0.25"/>
    <row r="13" spans="1:20" ht="19.5" customHeight="1" x14ac:dyDescent="0.25">
      <c r="A13" s="320" t="s">
        <v>2</v>
      </c>
      <c r="B13" s="320"/>
      <c r="C13" s="320"/>
      <c r="D13" s="321" t="s">
        <v>199</v>
      </c>
      <c r="E13" s="321"/>
      <c r="F13" s="321"/>
      <c r="G13" s="3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9.5" customHeight="1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110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ht="13.5" customHeight="1" x14ac:dyDescent="0.25">
      <c r="H15" s="3"/>
    </row>
    <row r="16" spans="1:20" ht="17.25" customHeight="1" x14ac:dyDescent="0.25">
      <c r="A16" s="322" t="s">
        <v>6</v>
      </c>
      <c r="B16" s="322"/>
      <c r="C16" s="322"/>
    </row>
    <row r="17" spans="1:20" ht="62.25" customHeight="1" thickBot="1" x14ac:dyDescent="0.3">
      <c r="A17" s="510" t="s">
        <v>201</v>
      </c>
      <c r="B17" s="510"/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</row>
    <row r="18" spans="1:20" ht="15" customHeight="1" x14ac:dyDescent="0.25">
      <c r="A18" s="667" t="s">
        <v>8</v>
      </c>
      <c r="B18" s="668" t="s">
        <v>9</v>
      </c>
      <c r="C18" s="431" t="s">
        <v>10</v>
      </c>
      <c r="D18" s="432"/>
      <c r="E18" s="432"/>
      <c r="F18" s="432"/>
      <c r="G18" s="432"/>
      <c r="H18" s="433"/>
      <c r="I18" s="669" t="s">
        <v>11</v>
      </c>
      <c r="J18" s="669"/>
      <c r="K18" s="669"/>
      <c r="L18" s="669"/>
      <c r="M18" s="669"/>
      <c r="N18" s="669" t="s">
        <v>12</v>
      </c>
      <c r="O18" s="669" t="s">
        <v>13</v>
      </c>
      <c r="P18" s="669"/>
      <c r="Q18" s="669"/>
      <c r="R18" s="669"/>
      <c r="S18" s="669"/>
      <c r="T18" s="670" t="s">
        <v>14</v>
      </c>
    </row>
    <row r="19" spans="1:20" ht="16.5" customHeight="1" x14ac:dyDescent="0.25">
      <c r="A19" s="428"/>
      <c r="B19" s="430"/>
      <c r="C19" s="434"/>
      <c r="D19" s="435"/>
      <c r="E19" s="435"/>
      <c r="F19" s="435"/>
      <c r="G19" s="435"/>
      <c r="H19" s="436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3"/>
    </row>
    <row r="20" spans="1:20" ht="25.5" customHeight="1" x14ac:dyDescent="0.25">
      <c r="A20" s="428"/>
      <c r="B20" s="430"/>
      <c r="C20" s="437"/>
      <c r="D20" s="438"/>
      <c r="E20" s="438"/>
      <c r="F20" s="438"/>
      <c r="G20" s="438"/>
      <c r="H20" s="439"/>
      <c r="I20" s="440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3"/>
    </row>
    <row r="21" spans="1:20" x14ac:dyDescent="0.25">
      <c r="A21" s="428"/>
      <c r="B21" s="430"/>
      <c r="C21" s="440" t="s">
        <v>15</v>
      </c>
      <c r="D21" s="678" t="s">
        <v>16</v>
      </c>
      <c r="E21" s="678"/>
      <c r="F21" s="678"/>
      <c r="G21" s="678"/>
      <c r="H21" s="678"/>
      <c r="I21" s="50"/>
      <c r="J21" s="678" t="s">
        <v>16</v>
      </c>
      <c r="K21" s="678"/>
      <c r="L21" s="678"/>
      <c r="M21" s="678"/>
      <c r="N21" s="440"/>
      <c r="O21" s="440" t="s">
        <v>15</v>
      </c>
      <c r="P21" s="440" t="s">
        <v>16</v>
      </c>
      <c r="Q21" s="440"/>
      <c r="R21" s="440"/>
      <c r="S21" s="440"/>
      <c r="T21" s="443"/>
    </row>
    <row r="22" spans="1:20" ht="168" customHeight="1" x14ac:dyDescent="0.25">
      <c r="A22" s="428"/>
      <c r="B22" s="430"/>
      <c r="C22" s="440"/>
      <c r="D22" s="138" t="s">
        <v>17</v>
      </c>
      <c r="E22" s="138" t="s">
        <v>18</v>
      </c>
      <c r="F22" s="138" t="s">
        <v>18</v>
      </c>
      <c r="G22" s="138" t="s">
        <v>19</v>
      </c>
      <c r="H22" s="138" t="s">
        <v>20</v>
      </c>
      <c r="I22" s="138" t="s">
        <v>15</v>
      </c>
      <c r="J22" s="138" t="s">
        <v>17</v>
      </c>
      <c r="K22" s="138" t="s">
        <v>18</v>
      </c>
      <c r="L22" s="138" t="s">
        <v>21</v>
      </c>
      <c r="M22" s="138" t="s">
        <v>20</v>
      </c>
      <c r="N22" s="440"/>
      <c r="O22" s="440"/>
      <c r="P22" s="138" t="s">
        <v>17</v>
      </c>
      <c r="Q22" s="138" t="s">
        <v>18</v>
      </c>
      <c r="R22" s="138" t="s">
        <v>21</v>
      </c>
      <c r="S22" s="138" t="s">
        <v>20</v>
      </c>
      <c r="T22" s="443"/>
    </row>
    <row r="23" spans="1:20" ht="159" customHeight="1" thickBot="1" x14ac:dyDescent="0.3">
      <c r="A23" s="204" t="s">
        <v>214</v>
      </c>
      <c r="B23" s="205" t="s">
        <v>215</v>
      </c>
      <c r="C23" s="206">
        <f>D23+F23+G23+H23</f>
        <v>1056186.6600000001</v>
      </c>
      <c r="D23" s="207">
        <v>673989</v>
      </c>
      <c r="E23" s="208"/>
      <c r="F23" s="207">
        <v>180000</v>
      </c>
      <c r="G23" s="209">
        <v>101098.66</v>
      </c>
      <c r="H23" s="207">
        <v>101099</v>
      </c>
      <c r="I23" s="206">
        <f>J23+K23+L23+M23</f>
        <v>1056186.6600000001</v>
      </c>
      <c r="J23" s="207">
        <f>D23</f>
        <v>673989</v>
      </c>
      <c r="K23" s="207">
        <v>180000</v>
      </c>
      <c r="L23" s="209">
        <v>101098.66</v>
      </c>
      <c r="M23" s="207">
        <v>101099</v>
      </c>
      <c r="N23" s="210" t="s">
        <v>216</v>
      </c>
      <c r="O23" s="211">
        <f>P23+Q23+R23+S23</f>
        <v>1056186.6600000001</v>
      </c>
      <c r="P23" s="210">
        <v>673989</v>
      </c>
      <c r="Q23" s="210">
        <v>180000</v>
      </c>
      <c r="R23" s="210">
        <v>101098.66</v>
      </c>
      <c r="S23" s="210">
        <v>101099</v>
      </c>
      <c r="T23" s="212"/>
    </row>
    <row r="24" spans="1:20" s="219" customFormat="1" ht="100.5" customHeight="1" x14ac:dyDescent="0.25">
      <c r="A24" s="213"/>
      <c r="B24" s="214"/>
      <c r="C24" s="215"/>
      <c r="D24" s="216"/>
      <c r="E24" s="137"/>
      <c r="F24" s="216"/>
      <c r="G24" s="217"/>
      <c r="H24" s="216"/>
      <c r="I24" s="215"/>
      <c r="J24" s="216"/>
      <c r="K24" s="216"/>
      <c r="L24" s="217"/>
      <c r="M24" s="216"/>
      <c r="N24" s="218"/>
      <c r="O24" s="215"/>
      <c r="P24" s="218"/>
      <c r="Q24" s="218"/>
      <c r="R24" s="218"/>
      <c r="S24" s="218"/>
      <c r="T24" s="218"/>
    </row>
    <row r="25" spans="1:20" ht="45" customHeight="1" x14ac:dyDescent="0.25"/>
    <row r="26" spans="1:20" ht="15.75" customHeight="1" x14ac:dyDescent="0.25">
      <c r="A26" s="320" t="s">
        <v>24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5.75" customHeight="1" x14ac:dyDescent="0.25">
      <c r="A27" s="320"/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</row>
    <row r="28" spans="1:20" ht="13.5" customHeight="1" thickBot="1" x14ac:dyDescent="0.3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</row>
    <row r="29" spans="1:20" ht="65.25" customHeight="1" x14ac:dyDescent="0.25">
      <c r="A29" s="671" t="s">
        <v>25</v>
      </c>
      <c r="B29" s="672"/>
      <c r="C29" s="672" t="s">
        <v>26</v>
      </c>
      <c r="D29" s="672"/>
      <c r="E29" s="193"/>
      <c r="F29" s="193" t="s">
        <v>27</v>
      </c>
      <c r="G29" s="672" t="s">
        <v>28</v>
      </c>
      <c r="H29" s="672"/>
      <c r="I29" s="194" t="s">
        <v>29</v>
      </c>
    </row>
    <row r="30" spans="1:20" ht="15.75" customHeight="1" x14ac:dyDescent="0.25">
      <c r="A30" s="673" t="s">
        <v>30</v>
      </c>
      <c r="B30" s="674"/>
      <c r="C30" s="675">
        <f>C32+C33+C34+C35</f>
        <v>1056186.6600000001</v>
      </c>
      <c r="D30" s="675"/>
      <c r="E30" s="220"/>
      <c r="F30" s="220">
        <f>F32+F33+F34+F35</f>
        <v>99.999900000000011</v>
      </c>
      <c r="G30" s="676">
        <v>1056186.6599999999</v>
      </c>
      <c r="H30" s="677"/>
      <c r="I30" s="220"/>
    </row>
    <row r="31" spans="1:20" ht="15" customHeight="1" x14ac:dyDescent="0.25">
      <c r="A31" s="673" t="s">
        <v>31</v>
      </c>
      <c r="B31" s="674"/>
      <c r="C31" s="685"/>
      <c r="D31" s="685"/>
      <c r="E31" s="221"/>
      <c r="F31" s="221"/>
      <c r="G31" s="686"/>
      <c r="H31" s="686"/>
      <c r="I31" s="221"/>
    </row>
    <row r="32" spans="1:20" ht="30" customHeight="1" x14ac:dyDescent="0.25">
      <c r="A32" s="673" t="s">
        <v>32</v>
      </c>
      <c r="B32" s="674"/>
      <c r="C32" s="679">
        <v>673989</v>
      </c>
      <c r="D32" s="680"/>
      <c r="E32" s="220"/>
      <c r="F32" s="220">
        <f t="shared" ref="F32:F35" si="0">ROUND((C32/C$30*100),4)</f>
        <v>63.813400000000001</v>
      </c>
      <c r="G32" s="681">
        <f>ROUND((G30*F32/100),2)</f>
        <v>673988.62</v>
      </c>
      <c r="H32" s="682"/>
      <c r="I32" s="222">
        <f t="shared" ref="I32:I35" si="1">C32-G32</f>
        <v>0.38000000000465661</v>
      </c>
    </row>
    <row r="33" spans="1:21" ht="45.75" customHeight="1" x14ac:dyDescent="0.25">
      <c r="A33" s="673" t="s">
        <v>33</v>
      </c>
      <c r="B33" s="674"/>
      <c r="C33" s="679">
        <v>180000</v>
      </c>
      <c r="D33" s="680"/>
      <c r="E33" s="220"/>
      <c r="F33" s="220">
        <f t="shared" si="0"/>
        <v>17.042400000000001</v>
      </c>
      <c r="G33" s="681">
        <f>ROUND((G30*F33/100),2)</f>
        <v>179999.56</v>
      </c>
      <c r="H33" s="682"/>
      <c r="I33" s="222">
        <f t="shared" si="1"/>
        <v>0.44000000000232831</v>
      </c>
    </row>
    <row r="34" spans="1:21" ht="46.5" customHeight="1" x14ac:dyDescent="0.25">
      <c r="A34" s="673" t="s">
        <v>34</v>
      </c>
      <c r="B34" s="674"/>
      <c r="C34" s="683">
        <v>101098.66</v>
      </c>
      <c r="D34" s="680"/>
      <c r="E34" s="220"/>
      <c r="F34" s="220">
        <f t="shared" si="0"/>
        <v>9.5719999999999992</v>
      </c>
      <c r="G34" s="684">
        <f>ROUND((G30*F34/100),2)+0.47</f>
        <v>101098.66</v>
      </c>
      <c r="H34" s="682"/>
      <c r="I34" s="222">
        <f t="shared" si="1"/>
        <v>0</v>
      </c>
    </row>
    <row r="35" spans="1:21" ht="105.75" customHeight="1" thickBot="1" x14ac:dyDescent="0.3">
      <c r="A35" s="692" t="s">
        <v>35</v>
      </c>
      <c r="B35" s="693"/>
      <c r="C35" s="694">
        <v>101099</v>
      </c>
      <c r="D35" s="695"/>
      <c r="E35" s="223"/>
      <c r="F35" s="220">
        <f t="shared" si="0"/>
        <v>9.5721000000000007</v>
      </c>
      <c r="G35" s="681">
        <f>ROUND((G30*F35/100),2)</f>
        <v>101099.24</v>
      </c>
      <c r="H35" s="682"/>
      <c r="I35" s="222">
        <f t="shared" si="1"/>
        <v>-0.24000000000523869</v>
      </c>
    </row>
    <row r="36" spans="1:21" ht="12.75" customHeight="1" x14ac:dyDescent="0.25"/>
    <row r="37" spans="1:21" ht="15.75" customHeight="1" x14ac:dyDescent="0.25">
      <c r="A37" s="322" t="s">
        <v>36</v>
      </c>
      <c r="B37" s="322"/>
      <c r="C37" s="322"/>
    </row>
    <row r="38" spans="1:21" ht="12.75" customHeight="1" x14ac:dyDescent="0.25">
      <c r="A38" s="320" t="s">
        <v>37</v>
      </c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1" ht="20.25" customHeight="1" thickBot="1" x14ac:dyDescent="0.3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</row>
    <row r="40" spans="1:21" ht="128.25" customHeight="1" x14ac:dyDescent="0.25">
      <c r="A40" s="353" t="s">
        <v>38</v>
      </c>
      <c r="B40" s="354"/>
      <c r="C40" s="354" t="s">
        <v>39</v>
      </c>
      <c r="D40" s="354"/>
      <c r="E40" s="354"/>
      <c r="F40" s="354"/>
      <c r="G40" s="354" t="s">
        <v>40</v>
      </c>
      <c r="H40" s="357" t="s">
        <v>41</v>
      </c>
      <c r="I40" s="354" t="s">
        <v>42</v>
      </c>
      <c r="J40" s="359"/>
      <c r="K40" s="360"/>
    </row>
    <row r="41" spans="1:21" ht="15.75" hidden="1" customHeight="1" x14ac:dyDescent="0.25">
      <c r="A41" s="355"/>
      <c r="B41" s="356"/>
      <c r="C41" s="356"/>
      <c r="D41" s="356"/>
      <c r="E41" s="356"/>
      <c r="F41" s="356"/>
      <c r="G41" s="356"/>
      <c r="H41" s="358"/>
      <c r="I41" s="21"/>
      <c r="J41" s="22"/>
      <c r="K41" s="360"/>
    </row>
    <row r="42" spans="1:21" ht="29.25" customHeight="1" x14ac:dyDescent="0.25">
      <c r="A42" s="361" t="s">
        <v>43</v>
      </c>
      <c r="B42" s="362"/>
      <c r="C42" s="687">
        <f>C44+C45</f>
        <v>140200</v>
      </c>
      <c r="D42" s="688"/>
      <c r="E42" s="688"/>
      <c r="F42" s="689"/>
      <c r="G42" s="220">
        <f>G44+G45</f>
        <v>140200</v>
      </c>
      <c r="H42" s="224">
        <f>H44+H45</f>
        <v>0</v>
      </c>
      <c r="I42" s="690"/>
      <c r="J42" s="691"/>
    </row>
    <row r="43" spans="1:21" ht="17.25" customHeight="1" x14ac:dyDescent="0.25">
      <c r="A43" s="367" t="s">
        <v>31</v>
      </c>
      <c r="B43" s="368"/>
      <c r="C43" s="369"/>
      <c r="D43" s="369"/>
      <c r="E43" s="369"/>
      <c r="F43" s="369"/>
      <c r="G43" s="220"/>
      <c r="H43" s="224"/>
      <c r="I43" s="690"/>
      <c r="J43" s="691"/>
    </row>
    <row r="44" spans="1:21" ht="19.5" customHeight="1" x14ac:dyDescent="0.25">
      <c r="A44" s="370" t="s">
        <v>44</v>
      </c>
      <c r="B44" s="371"/>
      <c r="C44" s="698">
        <v>70000</v>
      </c>
      <c r="D44" s="372"/>
      <c r="E44" s="372"/>
      <c r="F44" s="372"/>
      <c r="G44" s="225">
        <v>70000</v>
      </c>
      <c r="H44" s="224">
        <f t="shared" ref="H44:H45" si="2">C44-G44</f>
        <v>0</v>
      </c>
      <c r="I44" s="699"/>
      <c r="J44" s="700"/>
    </row>
    <row r="45" spans="1:21" ht="45.75" customHeight="1" thickBot="1" x14ac:dyDescent="0.3">
      <c r="A45" s="374" t="s">
        <v>45</v>
      </c>
      <c r="B45" s="375"/>
      <c r="C45" s="701">
        <v>70200</v>
      </c>
      <c r="D45" s="376"/>
      <c r="E45" s="376"/>
      <c r="F45" s="376"/>
      <c r="G45" s="226">
        <v>70200</v>
      </c>
      <c r="H45" s="227">
        <f t="shared" si="2"/>
        <v>0</v>
      </c>
      <c r="I45" s="702"/>
      <c r="J45" s="703"/>
    </row>
    <row r="46" spans="1:21" ht="36.75" customHeight="1" x14ac:dyDescent="0.25"/>
    <row r="47" spans="1:21" ht="30.75" customHeight="1" x14ac:dyDescent="0.25">
      <c r="A47" s="320" t="s">
        <v>46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130"/>
    </row>
    <row r="48" spans="1:21" ht="13.5" customHeight="1" x14ac:dyDescent="0.25"/>
    <row r="49" spans="1:20" ht="32.25" customHeight="1" x14ac:dyDescent="0.25">
      <c r="A49" s="70" t="s">
        <v>47</v>
      </c>
      <c r="C49" s="696" t="s">
        <v>217</v>
      </c>
      <c r="D49" s="696"/>
      <c r="E49" s="696"/>
      <c r="F49" s="696"/>
      <c r="G49" s="696"/>
      <c r="H49" s="696"/>
      <c r="I49" s="696"/>
      <c r="J49" s="696"/>
      <c r="K49" s="696"/>
      <c r="L49" s="696"/>
      <c r="M49" s="696"/>
      <c r="N49" s="696"/>
      <c r="O49" s="696"/>
      <c r="P49" s="696"/>
      <c r="Q49" s="696"/>
      <c r="R49" s="696"/>
      <c r="S49" s="696"/>
      <c r="T49" s="696"/>
    </row>
    <row r="50" spans="1:20" ht="17.25" customHeight="1" x14ac:dyDescent="0.25">
      <c r="A50" s="381"/>
      <c r="B50" s="381"/>
      <c r="C50" s="381"/>
      <c r="D50" s="381"/>
      <c r="E50" s="381"/>
      <c r="F50" s="381"/>
      <c r="G50" s="381"/>
      <c r="H50" s="381"/>
      <c r="I50" s="381"/>
    </row>
    <row r="51" spans="1:20" ht="15" customHeight="1" x14ac:dyDescent="0.25">
      <c r="A51" s="648" t="s">
        <v>49</v>
      </c>
      <c r="B51" s="648"/>
      <c r="C51" s="697" t="s">
        <v>218</v>
      </c>
      <c r="D51" s="697"/>
      <c r="E51" s="697"/>
      <c r="F51" s="697"/>
      <c r="G51" s="697"/>
      <c r="H51" s="697"/>
      <c r="I51" s="697"/>
      <c r="J51" s="697"/>
      <c r="K51" s="697"/>
      <c r="L51" s="697"/>
      <c r="M51" s="697"/>
      <c r="N51" s="697"/>
      <c r="O51" s="697"/>
      <c r="P51" s="697"/>
      <c r="Q51" s="697"/>
      <c r="R51" s="697"/>
      <c r="S51" s="697"/>
      <c r="T51" s="697"/>
    </row>
    <row r="52" spans="1:20" ht="20.25" customHeight="1" x14ac:dyDescent="0.25">
      <c r="A52" s="381"/>
      <c r="B52" s="381"/>
      <c r="C52" s="381"/>
      <c r="D52" s="381"/>
      <c r="E52" s="381"/>
      <c r="F52" s="381"/>
      <c r="G52" s="381"/>
      <c r="H52" s="381"/>
      <c r="I52" s="381"/>
    </row>
    <row r="53" spans="1:20" ht="23.25" customHeight="1" x14ac:dyDescent="0.25"/>
    <row r="54" spans="1:20" ht="19.5" customHeight="1" x14ac:dyDescent="0.25">
      <c r="A54" s="510" t="s">
        <v>51</v>
      </c>
      <c r="B54" s="665"/>
      <c r="C54" s="665"/>
      <c r="D54" s="665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</row>
    <row r="55" spans="1:20" ht="15.75" thickBot="1" x14ac:dyDescent="0.3"/>
    <row r="56" spans="1:20" ht="183.75" customHeight="1" x14ac:dyDescent="0.25">
      <c r="A56" s="133" t="s">
        <v>52</v>
      </c>
      <c r="B56" s="131" t="s">
        <v>53</v>
      </c>
      <c r="C56" s="354" t="s">
        <v>54</v>
      </c>
      <c r="D56" s="354"/>
      <c r="E56" s="30"/>
      <c r="F56" s="354" t="s">
        <v>55</v>
      </c>
      <c r="G56" s="354"/>
      <c r="H56" s="131" t="s">
        <v>56</v>
      </c>
      <c r="I56" s="357" t="s">
        <v>41</v>
      </c>
      <c r="J56" s="384"/>
      <c r="K56" s="134" t="s">
        <v>42</v>
      </c>
    </row>
    <row r="57" spans="1:20" ht="63.75" customHeight="1" x14ac:dyDescent="0.25">
      <c r="A57" s="132">
        <v>1</v>
      </c>
      <c r="B57" s="31" t="s">
        <v>57</v>
      </c>
      <c r="C57" s="385"/>
      <c r="D57" s="385"/>
      <c r="E57" s="79"/>
      <c r="F57" s="385"/>
      <c r="G57" s="385"/>
      <c r="H57" s="79"/>
      <c r="I57" s="706">
        <f t="shared" ref="I57:I62" si="3">F57-H57</f>
        <v>0</v>
      </c>
      <c r="J57" s="706"/>
      <c r="K57" s="80"/>
    </row>
    <row r="58" spans="1:20" ht="111.75" customHeight="1" x14ac:dyDescent="0.25">
      <c r="A58" s="132">
        <v>2</v>
      </c>
      <c r="B58" s="31" t="s">
        <v>58</v>
      </c>
      <c r="C58" s="704" t="s">
        <v>219</v>
      </c>
      <c r="D58" s="704"/>
      <c r="E58" s="79"/>
      <c r="F58" s="705">
        <v>1056186.6599999999</v>
      </c>
      <c r="G58" s="385"/>
      <c r="H58" s="79">
        <v>1056186.6599999999</v>
      </c>
      <c r="I58" s="706">
        <f t="shared" si="3"/>
        <v>0</v>
      </c>
      <c r="J58" s="706"/>
      <c r="K58" s="80"/>
    </row>
    <row r="59" spans="1:20" ht="90" customHeight="1" x14ac:dyDescent="0.25">
      <c r="A59" s="132">
        <v>3</v>
      </c>
      <c r="B59" s="31" t="s">
        <v>60</v>
      </c>
      <c r="C59" s="385"/>
      <c r="D59" s="385"/>
      <c r="E59" s="79"/>
      <c r="F59" s="385"/>
      <c r="G59" s="385"/>
      <c r="H59" s="79"/>
      <c r="I59" s="706">
        <f t="shared" si="3"/>
        <v>0</v>
      </c>
      <c r="J59" s="706"/>
      <c r="K59" s="80"/>
    </row>
    <row r="60" spans="1:20" ht="105.75" customHeight="1" x14ac:dyDescent="0.25">
      <c r="A60" s="132">
        <v>4</v>
      </c>
      <c r="B60" s="31" t="s">
        <v>61</v>
      </c>
      <c r="C60" s="385"/>
      <c r="D60" s="385"/>
      <c r="E60" s="79"/>
      <c r="F60" s="385"/>
      <c r="G60" s="385"/>
      <c r="H60" s="79"/>
      <c r="I60" s="706">
        <f t="shared" si="3"/>
        <v>0</v>
      </c>
      <c r="J60" s="706"/>
      <c r="K60" s="80"/>
    </row>
    <row r="61" spans="1:20" ht="33" customHeight="1" x14ac:dyDescent="0.25">
      <c r="A61" s="132">
        <v>5</v>
      </c>
      <c r="B61" s="31" t="s">
        <v>62</v>
      </c>
      <c r="C61" s="385"/>
      <c r="D61" s="385"/>
      <c r="E61" s="79"/>
      <c r="F61" s="385"/>
      <c r="G61" s="385"/>
      <c r="H61" s="79"/>
      <c r="I61" s="706">
        <f t="shared" si="3"/>
        <v>0</v>
      </c>
      <c r="J61" s="706"/>
      <c r="K61" s="80"/>
    </row>
    <row r="62" spans="1:20" ht="20.25" customHeight="1" x14ac:dyDescent="0.25">
      <c r="A62" s="132">
        <v>6</v>
      </c>
      <c r="B62" s="31" t="s">
        <v>63</v>
      </c>
      <c r="C62" s="385"/>
      <c r="D62" s="385"/>
      <c r="E62" s="79"/>
      <c r="F62" s="385"/>
      <c r="G62" s="385"/>
      <c r="H62" s="79"/>
      <c r="I62" s="706">
        <f t="shared" si="3"/>
        <v>0</v>
      </c>
      <c r="J62" s="706"/>
      <c r="K62" s="80"/>
    </row>
    <row r="63" spans="1:20" ht="25.5" customHeight="1" thickBot="1" x14ac:dyDescent="0.3">
      <c r="A63" s="35"/>
      <c r="B63" s="36" t="s">
        <v>64</v>
      </c>
      <c r="C63" s="388"/>
      <c r="D63" s="388"/>
      <c r="E63" s="388"/>
      <c r="F63" s="661">
        <f>SUM(F57:F62)</f>
        <v>1056186.6599999999</v>
      </c>
      <c r="G63" s="662"/>
      <c r="H63" s="202">
        <f>SUM(H57:H62)</f>
        <v>1056186.6599999999</v>
      </c>
      <c r="I63" s="663">
        <f>SUM(I57:J62)</f>
        <v>0</v>
      </c>
      <c r="J63" s="664"/>
      <c r="K63" s="38"/>
    </row>
    <row r="64" spans="1:20" ht="123" customHeight="1" x14ac:dyDescent="0.25"/>
    <row r="65" spans="1:20" ht="41.45" customHeight="1" x14ac:dyDescent="0.25">
      <c r="A65" s="320" t="s">
        <v>65</v>
      </c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</row>
    <row r="66" spans="1:20" ht="16.899999999999999" hidden="1" customHeight="1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</row>
    <row r="67" spans="1:20" ht="10.15" hidden="1" customHeight="1" x14ac:dyDescent="0.25">
      <c r="A67" s="320"/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/>
      <c r="T67" s="320"/>
    </row>
    <row r="68" spans="1:20" ht="10.15" hidden="1" customHeight="1" x14ac:dyDescent="0.25">
      <c r="A68" s="320"/>
      <c r="B68" s="320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</row>
    <row r="69" spans="1:20" ht="15.75" x14ac:dyDescent="0.25">
      <c r="A69" s="320" t="s">
        <v>66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  <c r="P69" s="320"/>
      <c r="Q69" s="320"/>
      <c r="R69" s="320"/>
      <c r="S69" s="320"/>
      <c r="T69" s="320"/>
    </row>
    <row r="70" spans="1:20" ht="19.5" customHeight="1" x14ac:dyDescent="0.25">
      <c r="A70" s="392" t="s">
        <v>67</v>
      </c>
      <c r="B70" s="392"/>
      <c r="C70" s="392"/>
      <c r="D70" s="392"/>
      <c r="E70" s="392"/>
      <c r="F70" s="392"/>
      <c r="G70" s="393" t="s">
        <v>207</v>
      </c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</row>
    <row r="71" spans="1:20" ht="29.45" customHeight="1" x14ac:dyDescent="0.25">
      <c r="A71" s="320" t="s">
        <v>69</v>
      </c>
      <c r="B71" s="320"/>
      <c r="C71" s="320"/>
      <c r="D71" s="320"/>
      <c r="E71" s="320"/>
      <c r="F71" s="320"/>
      <c r="G71" s="320"/>
      <c r="H71" s="320"/>
      <c r="I71" s="320"/>
      <c r="J71" s="320"/>
      <c r="K71" s="320"/>
      <c r="L71" s="395" t="s">
        <v>220</v>
      </c>
      <c r="M71" s="395"/>
      <c r="N71" s="395"/>
      <c r="O71" s="395"/>
      <c r="P71" s="395"/>
      <c r="Q71" s="395"/>
      <c r="R71" s="395"/>
      <c r="S71" s="395"/>
      <c r="T71" s="395"/>
    </row>
    <row r="72" spans="1:20" ht="15.75" hidden="1" x14ac:dyDescent="0.25">
      <c r="A72" s="39"/>
    </row>
    <row r="73" spans="1:20" ht="15.75" x14ac:dyDescent="0.25">
      <c r="A73" s="39" t="s">
        <v>71</v>
      </c>
    </row>
    <row r="74" spans="1:20" ht="15.75" x14ac:dyDescent="0.25">
      <c r="A74" s="392" t="s">
        <v>72</v>
      </c>
      <c r="B74" s="392"/>
      <c r="C74" s="392"/>
      <c r="D74" s="392"/>
      <c r="E74" s="392"/>
      <c r="F74" s="392"/>
      <c r="G74" s="392"/>
      <c r="H74" s="392"/>
      <c r="I74" s="392"/>
      <c r="J74" s="392"/>
      <c r="K74" s="392"/>
      <c r="L74" s="392"/>
      <c r="M74" s="392"/>
      <c r="N74" s="392"/>
      <c r="O74" s="392"/>
      <c r="P74" s="392"/>
      <c r="Q74" s="396" t="s">
        <v>221</v>
      </c>
      <c r="R74" s="396"/>
      <c r="S74" s="396"/>
      <c r="T74" s="396"/>
    </row>
    <row r="75" spans="1:20" ht="15.75" x14ac:dyDescent="0.25">
      <c r="A75" s="392" t="s">
        <v>222</v>
      </c>
      <c r="B75" s="392"/>
      <c r="C75" s="392"/>
      <c r="D75" s="393" t="s">
        <v>123</v>
      </c>
      <c r="E75" s="393"/>
      <c r="F75" s="393"/>
      <c r="G75" s="393"/>
      <c r="H75" s="39"/>
      <c r="I75" s="39"/>
      <c r="J75" s="39"/>
      <c r="K75" s="39"/>
      <c r="L75" s="39"/>
      <c r="M75" s="39"/>
      <c r="N75" s="39"/>
      <c r="O75" s="39"/>
    </row>
    <row r="76" spans="1:20" ht="15.75" x14ac:dyDescent="0.25">
      <c r="A76" s="39"/>
    </row>
    <row r="77" spans="1:20" ht="15.75" x14ac:dyDescent="0.25">
      <c r="A77" s="394" t="s">
        <v>76</v>
      </c>
      <c r="B77" s="394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</row>
    <row r="79" spans="1:20" ht="15.75" customHeight="1" x14ac:dyDescent="0.25">
      <c r="A79" s="397" t="s">
        <v>223</v>
      </c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</row>
    <row r="80" spans="1:20" ht="15.75" x14ac:dyDescent="0.25">
      <c r="C80" s="40" t="s">
        <v>78</v>
      </c>
      <c r="D80" s="129" t="s">
        <v>79</v>
      </c>
      <c r="G80" s="398" t="s">
        <v>80</v>
      </c>
      <c r="H80" s="398"/>
      <c r="I80" s="42"/>
      <c r="J80" s="42"/>
    </row>
    <row r="82" spans="1:20" ht="15.75" x14ac:dyDescent="0.25">
      <c r="A82" s="397" t="s">
        <v>224</v>
      </c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</row>
    <row r="83" spans="1:20" ht="15.75" x14ac:dyDescent="0.25">
      <c r="C83" s="40" t="s">
        <v>78</v>
      </c>
      <c r="D83" s="129" t="s">
        <v>79</v>
      </c>
      <c r="G83" s="398" t="s">
        <v>80</v>
      </c>
      <c r="H83" s="398"/>
      <c r="I83" s="42"/>
      <c r="J83" s="42"/>
    </row>
    <row r="85" spans="1:20" ht="15.75" x14ac:dyDescent="0.25">
      <c r="A85" s="43" t="s">
        <v>82</v>
      </c>
    </row>
    <row r="86" spans="1:20" ht="15.75" x14ac:dyDescent="0.25">
      <c r="A86" s="39"/>
      <c r="G86" s="3"/>
    </row>
    <row r="87" spans="1:20" ht="15.75" x14ac:dyDescent="0.25">
      <c r="A87" s="39" t="s">
        <v>83</v>
      </c>
      <c r="B87" s="532">
        <v>45666</v>
      </c>
      <c r="C87" s="666"/>
    </row>
    <row r="89" spans="1:20" ht="15.75" x14ac:dyDescent="0.25">
      <c r="A89" s="397" t="s">
        <v>225</v>
      </c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</row>
    <row r="90" spans="1:20" ht="15.75" x14ac:dyDescent="0.25">
      <c r="C90" s="40" t="s">
        <v>78</v>
      </c>
      <c r="D90" s="129" t="s">
        <v>79</v>
      </c>
      <c r="G90" s="402" t="s">
        <v>80</v>
      </c>
      <c r="H90" s="402"/>
      <c r="J90" s="402" t="s">
        <v>85</v>
      </c>
      <c r="K90" s="402"/>
      <c r="L90" s="42"/>
      <c r="M90" s="42"/>
      <c r="N90" s="42"/>
    </row>
    <row r="92" spans="1:20" ht="15.75" x14ac:dyDescent="0.25">
      <c r="A92" s="403" t="s">
        <v>86</v>
      </c>
      <c r="B92" s="403"/>
      <c r="C92" s="403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</row>
    <row r="93" spans="1:20" x14ac:dyDescent="0.25">
      <c r="A93" s="404" t="s">
        <v>87</v>
      </c>
      <c r="B93" s="404"/>
      <c r="C93" s="404"/>
      <c r="D93" s="404"/>
      <c r="E93" s="404"/>
      <c r="F93" s="404"/>
      <c r="G93" s="404"/>
      <c r="H93" s="404"/>
      <c r="I93" s="404"/>
      <c r="J93" s="404"/>
      <c r="K93" s="404"/>
      <c r="L93" s="404"/>
      <c r="M93" s="404"/>
      <c r="N93" s="404"/>
      <c r="O93" s="404"/>
      <c r="P93" s="404"/>
      <c r="Q93" s="404"/>
      <c r="R93" s="404"/>
      <c r="S93" s="404"/>
      <c r="T93" s="404"/>
    </row>
    <row r="94" spans="1:20" s="44" customFormat="1" ht="29.25" customHeight="1" x14ac:dyDescent="0.25">
      <c r="A94" s="405" t="s">
        <v>88</v>
      </c>
      <c r="B94" s="406"/>
      <c r="C94" s="406"/>
      <c r="D94" s="406"/>
      <c r="E94" s="406"/>
      <c r="F94" s="406"/>
      <c r="G94" s="406"/>
      <c r="H94" s="406"/>
      <c r="I94" s="406"/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</row>
    <row r="102" spans="6:6" x14ac:dyDescent="0.25">
      <c r="F102" s="6" t="s">
        <v>78</v>
      </c>
    </row>
  </sheetData>
  <sheetProtection formatRows="0" insertRows="0"/>
  <mergeCells count="116">
    <mergeCell ref="A92:T92"/>
    <mergeCell ref="A93:T93"/>
    <mergeCell ref="A94:T94"/>
    <mergeCell ref="G80:H80"/>
    <mergeCell ref="A82:T82"/>
    <mergeCell ref="G83:H83"/>
    <mergeCell ref="B87:C87"/>
    <mergeCell ref="A89:T89"/>
    <mergeCell ref="G90:H90"/>
    <mergeCell ref="J90:K90"/>
    <mergeCell ref="A74:P74"/>
    <mergeCell ref="Q74:T74"/>
    <mergeCell ref="A75:C75"/>
    <mergeCell ref="D75:G75"/>
    <mergeCell ref="A77:T77"/>
    <mergeCell ref="A79:T79"/>
    <mergeCell ref="A65:T68"/>
    <mergeCell ref="A69:T69"/>
    <mergeCell ref="A70:F70"/>
    <mergeCell ref="G70:T70"/>
    <mergeCell ref="A71:K71"/>
    <mergeCell ref="L71:T71"/>
    <mergeCell ref="C62:D62"/>
    <mergeCell ref="F62:G62"/>
    <mergeCell ref="I62:J62"/>
    <mergeCell ref="C63:E63"/>
    <mergeCell ref="F63:G63"/>
    <mergeCell ref="I63:J63"/>
    <mergeCell ref="C60:D60"/>
    <mergeCell ref="F60:G60"/>
    <mergeCell ref="I60:J60"/>
    <mergeCell ref="C61:D61"/>
    <mergeCell ref="F61:G61"/>
    <mergeCell ref="I61:J61"/>
    <mergeCell ref="C58:D58"/>
    <mergeCell ref="F58:G58"/>
    <mergeCell ref="I58:J58"/>
    <mergeCell ref="C59:D59"/>
    <mergeCell ref="F59:G59"/>
    <mergeCell ref="I59:J59"/>
    <mergeCell ref="A54:T54"/>
    <mergeCell ref="C56:D56"/>
    <mergeCell ref="F56:G56"/>
    <mergeCell ref="I56:J56"/>
    <mergeCell ref="C57:D57"/>
    <mergeCell ref="F57:G57"/>
    <mergeCell ref="I57:J57"/>
    <mergeCell ref="A47:T47"/>
    <mergeCell ref="C49:T49"/>
    <mergeCell ref="A50:I50"/>
    <mergeCell ref="A51:B51"/>
    <mergeCell ref="C51:T51"/>
    <mergeCell ref="A52:I52"/>
    <mergeCell ref="A44:B44"/>
    <mergeCell ref="C44:F44"/>
    <mergeCell ref="I44:J44"/>
    <mergeCell ref="A45:B45"/>
    <mergeCell ref="C45:F45"/>
    <mergeCell ref="I45:J45"/>
    <mergeCell ref="K40:K41"/>
    <mergeCell ref="A42:B42"/>
    <mergeCell ref="C42:F42"/>
    <mergeCell ref="I42:J42"/>
    <mergeCell ref="A43:B43"/>
    <mergeCell ref="C43:F43"/>
    <mergeCell ref="I43:J43"/>
    <mergeCell ref="A35:B35"/>
    <mergeCell ref="C35:D35"/>
    <mergeCell ref="G35:H35"/>
    <mergeCell ref="A37:C37"/>
    <mergeCell ref="A38:T39"/>
    <mergeCell ref="A40:B41"/>
    <mergeCell ref="C40:F41"/>
    <mergeCell ref="G40:G41"/>
    <mergeCell ref="H40:H41"/>
    <mergeCell ref="I40:J40"/>
    <mergeCell ref="A33:B33"/>
    <mergeCell ref="C33:D33"/>
    <mergeCell ref="G33:H33"/>
    <mergeCell ref="A34:B34"/>
    <mergeCell ref="C34:D34"/>
    <mergeCell ref="G34:H34"/>
    <mergeCell ref="A31:B31"/>
    <mergeCell ref="C31:D31"/>
    <mergeCell ref="G31:H31"/>
    <mergeCell ref="A32:B32"/>
    <mergeCell ref="C32:D32"/>
    <mergeCell ref="G32:H32"/>
    <mergeCell ref="A29:B29"/>
    <mergeCell ref="C29:D29"/>
    <mergeCell ref="G29:H29"/>
    <mergeCell ref="A30:B30"/>
    <mergeCell ref="C30:D30"/>
    <mergeCell ref="G30:H30"/>
    <mergeCell ref="D21:H21"/>
    <mergeCell ref="J21:M21"/>
    <mergeCell ref="O21:O22"/>
    <mergeCell ref="P1:T7"/>
    <mergeCell ref="A9:T11"/>
    <mergeCell ref="A13:C13"/>
    <mergeCell ref="D13:G13"/>
    <mergeCell ref="A14:G14"/>
    <mergeCell ref="H14:T14"/>
    <mergeCell ref="P21:S21"/>
    <mergeCell ref="T21:T22"/>
    <mergeCell ref="A26:T27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</mergeCells>
  <pageMargins left="0.6692913385826772" right="0.43307086614173229" top="0.70866141732283461" bottom="0.39370078740157477" header="0.19685039370078738" footer="0.19685039370078738"/>
  <pageSetup paperSize="9" scale="60" firstPageNumber="2147483647" fitToHeight="0" orientation="landscape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"/>
  <sheetViews>
    <sheetView zoomScale="80" workbookViewId="0">
      <selection activeCell="A87" sqref="A87:T87"/>
    </sheetView>
  </sheetViews>
  <sheetFormatPr defaultRowHeight="15" x14ac:dyDescent="0.25"/>
  <cols>
    <col min="1" max="1" width="10.140625" customWidth="1"/>
    <col min="2" max="2" width="22" customWidth="1"/>
    <col min="3" max="3" width="9.85546875" customWidth="1"/>
    <col min="4" max="4" width="11.7109375" customWidth="1"/>
    <col min="5" max="5" width="12" hidden="1" customWidth="1"/>
    <col min="6" max="6" width="16" customWidth="1"/>
    <col min="7" max="7" width="15.140625" customWidth="1"/>
    <col min="8" max="8" width="15.7109375" customWidth="1"/>
    <col min="9" max="9" width="9.85546875" customWidth="1"/>
    <col min="10" max="10" width="11.28515625" customWidth="1"/>
    <col min="11" max="11" width="12.85546875" customWidth="1"/>
    <col min="12" max="12" width="11.28515625" customWidth="1"/>
    <col min="13" max="13" width="9.85546875" customWidth="1"/>
    <col min="14" max="14" width="13.28515625" customWidth="1"/>
    <col min="15" max="15" width="11.140625" customWidth="1"/>
    <col min="16" max="16" width="10.85546875" customWidth="1"/>
    <col min="17" max="17" width="10" customWidth="1"/>
    <col min="18" max="18" width="11" customWidth="1"/>
    <col min="19" max="19" width="10.42578125" customWidth="1"/>
    <col min="20" max="20" width="10.140625" customWidth="1"/>
  </cols>
  <sheetData>
    <row r="1" spans="1:20" ht="15" customHeight="1" x14ac:dyDescent="0.25">
      <c r="P1" s="300" t="s">
        <v>0</v>
      </c>
      <c r="Q1" s="300"/>
      <c r="R1" s="300"/>
      <c r="S1" s="300"/>
      <c r="T1" s="300"/>
    </row>
    <row r="2" spans="1:20" x14ac:dyDescent="0.25">
      <c r="P2" s="300"/>
      <c r="Q2" s="300"/>
      <c r="R2" s="300"/>
      <c r="S2" s="300"/>
      <c r="T2" s="300"/>
    </row>
    <row r="3" spans="1:20" x14ac:dyDescent="0.25">
      <c r="P3" s="300"/>
      <c r="Q3" s="300"/>
      <c r="R3" s="300"/>
      <c r="S3" s="300"/>
      <c r="T3" s="300"/>
    </row>
    <row r="4" spans="1:20" x14ac:dyDescent="0.25">
      <c r="P4" s="300"/>
      <c r="Q4" s="300"/>
      <c r="R4" s="300"/>
      <c r="S4" s="300"/>
      <c r="T4" s="300"/>
    </row>
    <row r="5" spans="1:20" x14ac:dyDescent="0.25">
      <c r="P5" s="300"/>
      <c r="Q5" s="300"/>
      <c r="R5" s="300"/>
      <c r="S5" s="300"/>
      <c r="T5" s="300"/>
    </row>
    <row r="6" spans="1:20" x14ac:dyDescent="0.25">
      <c r="P6" s="300"/>
      <c r="Q6" s="300"/>
      <c r="R6" s="300"/>
      <c r="S6" s="300"/>
      <c r="T6" s="300"/>
    </row>
    <row r="7" spans="1:20" x14ac:dyDescent="0.25">
      <c r="P7" s="300"/>
      <c r="Q7" s="300"/>
      <c r="R7" s="300"/>
      <c r="S7" s="300"/>
      <c r="T7" s="300"/>
    </row>
    <row r="8" spans="1:20" ht="15.75" customHeight="1" x14ac:dyDescent="0.25"/>
    <row r="9" spans="1:20" ht="15" customHeight="1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ht="15.75" customHeight="1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ht="16.5" customHeight="1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ht="18.75" customHeight="1" x14ac:dyDescent="0.25"/>
    <row r="13" spans="1:20" ht="19.5" customHeight="1" x14ac:dyDescent="0.25">
      <c r="A13" s="320" t="s">
        <v>2</v>
      </c>
      <c r="B13" s="320"/>
      <c r="C13" s="320"/>
      <c r="D13" s="321" t="s">
        <v>3</v>
      </c>
      <c r="E13" s="321"/>
      <c r="F13" s="321"/>
      <c r="G13" s="3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9.5" customHeight="1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5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ht="13.5" customHeight="1" x14ac:dyDescent="0.25">
      <c r="H15" s="3"/>
    </row>
    <row r="16" spans="1:20" ht="26.25" customHeight="1" x14ac:dyDescent="0.25">
      <c r="A16" s="322" t="s">
        <v>6</v>
      </c>
      <c r="B16" s="322"/>
      <c r="C16" s="322"/>
    </row>
    <row r="17" spans="1:20" ht="92.25" customHeight="1" x14ac:dyDescent="0.25">
      <c r="A17" s="320" t="s">
        <v>7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</row>
    <row r="18" spans="1:20" ht="15" customHeight="1" x14ac:dyDescent="0.25">
      <c r="A18" s="323" t="s">
        <v>8</v>
      </c>
      <c r="B18" s="325" t="s">
        <v>9</v>
      </c>
      <c r="C18" s="327" t="s">
        <v>10</v>
      </c>
      <c r="D18" s="328"/>
      <c r="E18" s="328"/>
      <c r="F18" s="328"/>
      <c r="G18" s="328"/>
      <c r="H18" s="329"/>
      <c r="I18" s="336" t="s">
        <v>11</v>
      </c>
      <c r="J18" s="336"/>
      <c r="K18" s="336"/>
      <c r="L18" s="336"/>
      <c r="M18" s="336"/>
      <c r="N18" s="336" t="s">
        <v>12</v>
      </c>
      <c r="O18" s="336" t="s">
        <v>13</v>
      </c>
      <c r="P18" s="336"/>
      <c r="Q18" s="336"/>
      <c r="R18" s="336"/>
      <c r="S18" s="336"/>
      <c r="T18" s="338" t="s">
        <v>14</v>
      </c>
    </row>
    <row r="19" spans="1:20" ht="16.5" customHeight="1" x14ac:dyDescent="0.25">
      <c r="A19" s="324"/>
      <c r="B19" s="326"/>
      <c r="C19" s="330"/>
      <c r="D19" s="331"/>
      <c r="E19" s="331"/>
      <c r="F19" s="331"/>
      <c r="G19" s="331"/>
      <c r="H19" s="332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9"/>
    </row>
    <row r="20" spans="1:20" ht="24" customHeight="1" x14ac:dyDescent="0.25">
      <c r="A20" s="324"/>
      <c r="B20" s="326"/>
      <c r="C20" s="333"/>
      <c r="D20" s="334"/>
      <c r="E20" s="334"/>
      <c r="F20" s="334"/>
      <c r="G20" s="334"/>
      <c r="H20" s="335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9"/>
    </row>
    <row r="21" spans="1:20" x14ac:dyDescent="0.25">
      <c r="A21" s="324"/>
      <c r="B21" s="326"/>
      <c r="C21" s="337" t="s">
        <v>15</v>
      </c>
      <c r="D21" s="340" t="s">
        <v>16</v>
      </c>
      <c r="E21" s="340"/>
      <c r="F21" s="340"/>
      <c r="G21" s="340"/>
      <c r="H21" s="340"/>
      <c r="I21" s="5"/>
      <c r="J21" s="340" t="s">
        <v>16</v>
      </c>
      <c r="K21" s="340"/>
      <c r="L21" s="340"/>
      <c r="M21" s="340"/>
      <c r="N21" s="337"/>
      <c r="O21" s="337" t="s">
        <v>15</v>
      </c>
      <c r="P21" s="337" t="s">
        <v>16</v>
      </c>
      <c r="Q21" s="337"/>
      <c r="R21" s="337"/>
      <c r="S21" s="337"/>
      <c r="T21" s="339"/>
    </row>
    <row r="22" spans="1:20" ht="188.25" customHeight="1" x14ac:dyDescent="0.25">
      <c r="A22" s="324"/>
      <c r="B22" s="326"/>
      <c r="C22" s="337"/>
      <c r="D22" s="4" t="s">
        <v>17</v>
      </c>
      <c r="E22" s="4" t="s">
        <v>18</v>
      </c>
      <c r="F22" s="4" t="s">
        <v>18</v>
      </c>
      <c r="G22" s="4" t="s">
        <v>19</v>
      </c>
      <c r="H22" s="4" t="s">
        <v>20</v>
      </c>
      <c r="I22" s="4" t="s">
        <v>15</v>
      </c>
      <c r="J22" s="4" t="s">
        <v>17</v>
      </c>
      <c r="K22" s="4" t="s">
        <v>18</v>
      </c>
      <c r="L22" s="4" t="s">
        <v>21</v>
      </c>
      <c r="M22" s="4" t="s">
        <v>20</v>
      </c>
      <c r="N22" s="337"/>
      <c r="O22" s="337"/>
      <c r="P22" s="4" t="s">
        <v>17</v>
      </c>
      <c r="Q22" s="4" t="s">
        <v>18</v>
      </c>
      <c r="R22" s="4" t="s">
        <v>21</v>
      </c>
      <c r="S22" s="4" t="s">
        <v>20</v>
      </c>
      <c r="T22" s="339"/>
    </row>
    <row r="23" spans="1:20" s="6" customFormat="1" ht="72" customHeight="1" x14ac:dyDescent="0.25">
      <c r="A23" s="7" t="s">
        <v>22</v>
      </c>
      <c r="B23" s="8" t="s">
        <v>23</v>
      </c>
      <c r="C23" s="9">
        <f>D23+F23+G23+H23</f>
        <v>1114970.76</v>
      </c>
      <c r="D23" s="10">
        <v>719207</v>
      </c>
      <c r="E23" s="10"/>
      <c r="F23" s="10">
        <v>180000</v>
      </c>
      <c r="G23" s="10">
        <v>107881.76</v>
      </c>
      <c r="H23" s="10">
        <v>107882</v>
      </c>
      <c r="I23" s="9">
        <f>J23+K23+L23+M23</f>
        <v>1114970.76</v>
      </c>
      <c r="J23" s="10">
        <v>719207</v>
      </c>
      <c r="K23" s="10">
        <v>180000</v>
      </c>
      <c r="L23" s="10">
        <v>107881.76</v>
      </c>
      <c r="M23" s="10">
        <v>107882</v>
      </c>
      <c r="N23" s="10">
        <v>1114970.76</v>
      </c>
      <c r="O23" s="9">
        <f>P23+Q23+R23+S23</f>
        <v>1114970.76</v>
      </c>
      <c r="P23" s="10">
        <v>719207</v>
      </c>
      <c r="Q23" s="10">
        <v>180000</v>
      </c>
      <c r="R23" s="10">
        <v>107881.76</v>
      </c>
      <c r="S23" s="10">
        <v>107882</v>
      </c>
      <c r="T23" s="11"/>
    </row>
    <row r="24" spans="1:20" ht="14.25" customHeight="1" x14ac:dyDescent="0.25"/>
    <row r="25" spans="1:20" ht="15.75" customHeight="1" x14ac:dyDescent="0.25">
      <c r="A25" s="320" t="s">
        <v>24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</row>
    <row r="26" spans="1:20" ht="15.75" customHeight="1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65.25" customHeight="1" x14ac:dyDescent="0.25">
      <c r="A28" s="341" t="s">
        <v>25</v>
      </c>
      <c r="B28" s="342"/>
      <c r="C28" s="342" t="s">
        <v>26</v>
      </c>
      <c r="D28" s="342"/>
      <c r="E28" s="12"/>
      <c r="F28" s="12" t="s">
        <v>27</v>
      </c>
      <c r="G28" s="342" t="s">
        <v>28</v>
      </c>
      <c r="H28" s="342"/>
      <c r="I28" s="13" t="s">
        <v>29</v>
      </c>
    </row>
    <row r="29" spans="1:20" ht="15.75" customHeight="1" x14ac:dyDescent="0.25">
      <c r="A29" s="343" t="s">
        <v>30</v>
      </c>
      <c r="B29" s="344"/>
      <c r="C29" s="345">
        <f>C31+C32+C33+C34</f>
        <v>1114970.76</v>
      </c>
      <c r="D29" s="345"/>
      <c r="E29" s="14"/>
      <c r="F29" s="14">
        <f>F31+F32+F33+F34</f>
        <v>100</v>
      </c>
      <c r="G29" s="346">
        <v>1114970.76</v>
      </c>
      <c r="H29" s="346"/>
      <c r="I29" s="14"/>
    </row>
    <row r="30" spans="1:20" ht="15" customHeight="1" x14ac:dyDescent="0.25">
      <c r="A30" s="347" t="s">
        <v>31</v>
      </c>
      <c r="B30" s="348"/>
      <c r="C30" s="349"/>
      <c r="D30" s="349"/>
      <c r="E30" s="15"/>
      <c r="F30" s="15"/>
      <c r="G30" s="350"/>
      <c r="H30" s="350"/>
      <c r="I30" s="15"/>
    </row>
    <row r="31" spans="1:20" ht="30" customHeight="1" x14ac:dyDescent="0.25">
      <c r="A31" s="343" t="s">
        <v>32</v>
      </c>
      <c r="B31" s="344"/>
      <c r="C31" s="351">
        <v>719207</v>
      </c>
      <c r="D31" s="351"/>
      <c r="E31" s="14"/>
      <c r="F31" s="14">
        <f t="shared" ref="F31:F34" si="0">ROUND((C31/C$29*100),4)</f>
        <v>64.504599999999996</v>
      </c>
      <c r="G31" s="352">
        <v>719207</v>
      </c>
      <c r="H31" s="352"/>
      <c r="I31" s="14">
        <f t="shared" ref="I31:I34" si="1">C31-G31</f>
        <v>0</v>
      </c>
    </row>
    <row r="32" spans="1:20" ht="45.75" customHeight="1" x14ac:dyDescent="0.25">
      <c r="A32" s="343" t="s">
        <v>33</v>
      </c>
      <c r="B32" s="344"/>
      <c r="C32" s="351">
        <v>180000</v>
      </c>
      <c r="D32" s="351"/>
      <c r="E32" s="14"/>
      <c r="F32" s="14">
        <f t="shared" si="0"/>
        <v>16.143899999999999</v>
      </c>
      <c r="G32" s="352">
        <v>180000</v>
      </c>
      <c r="H32" s="352"/>
      <c r="I32" s="14">
        <f t="shared" si="1"/>
        <v>0</v>
      </c>
    </row>
    <row r="33" spans="1:21" ht="46.5" customHeight="1" x14ac:dyDescent="0.25">
      <c r="A33" s="343" t="s">
        <v>34</v>
      </c>
      <c r="B33" s="344"/>
      <c r="C33" s="351">
        <v>107881.76</v>
      </c>
      <c r="D33" s="351"/>
      <c r="E33" s="14"/>
      <c r="F33" s="14">
        <f t="shared" si="0"/>
        <v>9.6757000000000009</v>
      </c>
      <c r="G33" s="352">
        <v>107881.76</v>
      </c>
      <c r="H33" s="352"/>
      <c r="I33" s="14">
        <f t="shared" si="1"/>
        <v>0</v>
      </c>
    </row>
    <row r="34" spans="1:21" ht="105.75" customHeight="1" x14ac:dyDescent="0.25">
      <c r="A34" s="343" t="s">
        <v>35</v>
      </c>
      <c r="B34" s="344"/>
      <c r="C34" s="351">
        <v>107882</v>
      </c>
      <c r="D34" s="351"/>
      <c r="E34" s="17"/>
      <c r="F34" s="14">
        <f t="shared" si="0"/>
        <v>9.6758000000000006</v>
      </c>
      <c r="G34" s="352">
        <v>107882</v>
      </c>
      <c r="H34" s="352"/>
      <c r="I34" s="14">
        <f t="shared" si="1"/>
        <v>0</v>
      </c>
    </row>
    <row r="35" spans="1:21" ht="12.75" customHeight="1" x14ac:dyDescent="0.25"/>
    <row r="36" spans="1:21" ht="15.75" customHeight="1" x14ac:dyDescent="0.25">
      <c r="A36" s="322" t="s">
        <v>36</v>
      </c>
      <c r="B36" s="322"/>
      <c r="C36" s="322"/>
    </row>
    <row r="37" spans="1:21" ht="12.75" customHeight="1" x14ac:dyDescent="0.25">
      <c r="A37" s="320" t="s">
        <v>37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1" ht="20.25" customHeight="1" x14ac:dyDescent="0.25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1" ht="128.25" customHeight="1" x14ac:dyDescent="0.25">
      <c r="A39" s="353" t="s">
        <v>38</v>
      </c>
      <c r="B39" s="354"/>
      <c r="C39" s="354" t="s">
        <v>39</v>
      </c>
      <c r="D39" s="354"/>
      <c r="E39" s="354"/>
      <c r="F39" s="354"/>
      <c r="G39" s="354" t="s">
        <v>40</v>
      </c>
      <c r="H39" s="357" t="s">
        <v>41</v>
      </c>
      <c r="I39" s="354" t="s">
        <v>42</v>
      </c>
      <c r="J39" s="359"/>
      <c r="K39" s="360"/>
      <c r="L39" s="6"/>
    </row>
    <row r="40" spans="1:21" ht="15.75" hidden="1" customHeight="1" x14ac:dyDescent="0.25">
      <c r="A40" s="355"/>
      <c r="B40" s="356"/>
      <c r="C40" s="356"/>
      <c r="D40" s="356"/>
      <c r="E40" s="356"/>
      <c r="F40" s="356"/>
      <c r="G40" s="356"/>
      <c r="H40" s="358"/>
      <c r="I40" s="21"/>
      <c r="J40" s="22"/>
      <c r="K40" s="360"/>
      <c r="L40" s="6"/>
    </row>
    <row r="41" spans="1:21" ht="29.25" customHeight="1" x14ac:dyDescent="0.25">
      <c r="A41" s="361" t="s">
        <v>43</v>
      </c>
      <c r="B41" s="362"/>
      <c r="C41" s="363">
        <f>C43+C44</f>
        <v>168240</v>
      </c>
      <c r="D41" s="364"/>
      <c r="E41" s="364"/>
      <c r="F41" s="365"/>
      <c r="G41" s="14">
        <f>G43+G44</f>
        <v>168240</v>
      </c>
      <c r="H41" s="24">
        <f>H43+H44</f>
        <v>0</v>
      </c>
      <c r="I41" s="345"/>
      <c r="J41" s="366"/>
    </row>
    <row r="42" spans="1:21" ht="17.25" customHeight="1" x14ac:dyDescent="0.25">
      <c r="A42" s="367" t="s">
        <v>31</v>
      </c>
      <c r="B42" s="368"/>
      <c r="C42" s="369"/>
      <c r="D42" s="369"/>
      <c r="E42" s="369"/>
      <c r="F42" s="369"/>
      <c r="G42" s="14"/>
      <c r="H42" s="24"/>
      <c r="I42" s="345"/>
      <c r="J42" s="366"/>
    </row>
    <row r="43" spans="1:21" ht="19.5" customHeight="1" x14ac:dyDescent="0.25">
      <c r="A43" s="370" t="s">
        <v>44</v>
      </c>
      <c r="B43" s="371"/>
      <c r="C43" s="372">
        <v>95440</v>
      </c>
      <c r="D43" s="372"/>
      <c r="E43" s="372"/>
      <c r="F43" s="372"/>
      <c r="G43" s="16">
        <v>95440</v>
      </c>
      <c r="H43" s="24">
        <f t="shared" ref="H43:H44" si="2">C43-G43</f>
        <v>0</v>
      </c>
      <c r="I43" s="351"/>
      <c r="J43" s="373"/>
    </row>
    <row r="44" spans="1:21" ht="33" customHeight="1" x14ac:dyDescent="0.25">
      <c r="A44" s="374" t="s">
        <v>45</v>
      </c>
      <c r="B44" s="375"/>
      <c r="C44" s="376">
        <v>72800</v>
      </c>
      <c r="D44" s="376"/>
      <c r="E44" s="376"/>
      <c r="F44" s="376"/>
      <c r="G44" s="25">
        <v>72800</v>
      </c>
      <c r="H44" s="26">
        <f t="shared" si="2"/>
        <v>0</v>
      </c>
      <c r="I44" s="377"/>
      <c r="J44" s="378"/>
    </row>
    <row r="45" spans="1:21" ht="36.75" customHeight="1" x14ac:dyDescent="0.25"/>
    <row r="46" spans="1:21" ht="30.75" customHeight="1" x14ac:dyDescent="0.25">
      <c r="A46" s="320" t="s">
        <v>46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1"/>
    </row>
    <row r="47" spans="1:21" ht="13.5" customHeight="1" x14ac:dyDescent="0.25"/>
    <row r="48" spans="1:21" ht="42.75" customHeight="1" x14ac:dyDescent="0.25">
      <c r="A48" s="27" t="s">
        <v>47</v>
      </c>
      <c r="B48" s="28"/>
      <c r="C48" s="379" t="s">
        <v>48</v>
      </c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</row>
    <row r="49" spans="1:20" ht="17.25" customHeight="1" x14ac:dyDescent="0.25">
      <c r="A49" s="381"/>
      <c r="B49" s="381"/>
      <c r="C49" s="381"/>
      <c r="D49" s="381"/>
      <c r="E49" s="381"/>
      <c r="F49" s="381"/>
      <c r="G49" s="381"/>
      <c r="H49" s="381"/>
      <c r="I49" s="381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46.5" customHeight="1" x14ac:dyDescent="0.25">
      <c r="A50" s="382" t="s">
        <v>49</v>
      </c>
      <c r="B50" s="382"/>
      <c r="C50" s="379" t="s">
        <v>50</v>
      </c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</row>
    <row r="51" spans="1:20" ht="9.75" customHeight="1" x14ac:dyDescent="0.25">
      <c r="A51" s="381"/>
      <c r="B51" s="381"/>
      <c r="C51" s="381"/>
      <c r="D51" s="381"/>
      <c r="E51" s="381"/>
      <c r="F51" s="381"/>
      <c r="G51" s="381"/>
      <c r="H51" s="381"/>
      <c r="I51" s="381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3.75" customHeight="1" x14ac:dyDescent="0.25"/>
    <row r="53" spans="1:20" s="29" customFormat="1" ht="19.5" customHeight="1" x14ac:dyDescent="0.25">
      <c r="A53" s="383" t="s">
        <v>51</v>
      </c>
      <c r="B53" s="383"/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</row>
    <row r="54" spans="1:20" ht="191.25" customHeight="1" x14ac:dyDescent="0.25">
      <c r="A54" s="18" t="s">
        <v>52</v>
      </c>
      <c r="B54" s="19" t="s">
        <v>53</v>
      </c>
      <c r="C54" s="354" t="s">
        <v>54</v>
      </c>
      <c r="D54" s="354"/>
      <c r="E54" s="30"/>
      <c r="F54" s="354" t="s">
        <v>55</v>
      </c>
      <c r="G54" s="354"/>
      <c r="H54" s="19" t="s">
        <v>56</v>
      </c>
      <c r="I54" s="357" t="s">
        <v>41</v>
      </c>
      <c r="J54" s="384"/>
      <c r="K54" s="20" t="s">
        <v>42</v>
      </c>
    </row>
    <row r="55" spans="1:20" ht="63.75" customHeight="1" x14ac:dyDescent="0.25">
      <c r="A55" s="23">
        <v>1</v>
      </c>
      <c r="B55" s="31" t="s">
        <v>57</v>
      </c>
      <c r="C55" s="385"/>
      <c r="D55" s="385"/>
      <c r="E55" s="33"/>
      <c r="F55" s="385"/>
      <c r="G55" s="385"/>
      <c r="H55" s="32"/>
      <c r="I55" s="386">
        <f t="shared" ref="I55:I60" si="3">F55-H55</f>
        <v>0</v>
      </c>
      <c r="J55" s="386"/>
      <c r="K55" s="34"/>
    </row>
    <row r="56" spans="1:20" ht="116.25" customHeight="1" x14ac:dyDescent="0.25">
      <c r="A56" s="23">
        <v>2</v>
      </c>
      <c r="B56" s="31" t="s">
        <v>58</v>
      </c>
      <c r="C56" s="387" t="s">
        <v>59</v>
      </c>
      <c r="D56" s="387"/>
      <c r="E56" s="33"/>
      <c r="F56" s="385">
        <v>1114970.76</v>
      </c>
      <c r="G56" s="385"/>
      <c r="H56" s="32">
        <v>1114970.76</v>
      </c>
      <c r="I56" s="386">
        <f t="shared" si="3"/>
        <v>0</v>
      </c>
      <c r="J56" s="386"/>
      <c r="K56" s="34"/>
    </row>
    <row r="57" spans="1:20" ht="90" customHeight="1" x14ac:dyDescent="0.25">
      <c r="A57" s="23">
        <v>3</v>
      </c>
      <c r="B57" s="31" t="s">
        <v>60</v>
      </c>
      <c r="C57" s="385"/>
      <c r="D57" s="385"/>
      <c r="E57" s="33"/>
      <c r="F57" s="385"/>
      <c r="G57" s="385"/>
      <c r="H57" s="32"/>
      <c r="I57" s="386">
        <f t="shared" si="3"/>
        <v>0</v>
      </c>
      <c r="J57" s="386"/>
      <c r="K57" s="34"/>
    </row>
    <row r="58" spans="1:20" ht="105.75" customHeight="1" x14ac:dyDescent="0.25">
      <c r="A58" s="23">
        <v>4</v>
      </c>
      <c r="B58" s="31" t="s">
        <v>61</v>
      </c>
      <c r="C58" s="385"/>
      <c r="D58" s="385"/>
      <c r="E58" s="33"/>
      <c r="F58" s="385"/>
      <c r="G58" s="385"/>
      <c r="H58" s="32"/>
      <c r="I58" s="386">
        <f t="shared" si="3"/>
        <v>0</v>
      </c>
      <c r="J58" s="386"/>
      <c r="K58" s="34"/>
      <c r="M58" s="6"/>
      <c r="N58" s="6"/>
    </row>
    <row r="59" spans="1:20" ht="33" customHeight="1" x14ac:dyDescent="0.25">
      <c r="A59" s="23">
        <v>5</v>
      </c>
      <c r="B59" s="31" t="s">
        <v>62</v>
      </c>
      <c r="C59" s="385"/>
      <c r="D59" s="385"/>
      <c r="E59" s="33"/>
      <c r="F59" s="385"/>
      <c r="G59" s="385"/>
      <c r="H59" s="32"/>
      <c r="I59" s="386">
        <f t="shared" si="3"/>
        <v>0</v>
      </c>
      <c r="J59" s="386"/>
      <c r="K59" s="34"/>
    </row>
    <row r="60" spans="1:20" ht="20.25" customHeight="1" x14ac:dyDescent="0.25">
      <c r="A60" s="23">
        <v>6</v>
      </c>
      <c r="B60" s="31" t="s">
        <v>63</v>
      </c>
      <c r="C60" s="385"/>
      <c r="D60" s="385"/>
      <c r="E60" s="33"/>
      <c r="F60" s="385"/>
      <c r="G60" s="385"/>
      <c r="H60" s="32"/>
      <c r="I60" s="386">
        <f t="shared" si="3"/>
        <v>0</v>
      </c>
      <c r="J60" s="386"/>
      <c r="K60" s="34"/>
    </row>
    <row r="61" spans="1:20" ht="25.5" customHeight="1" x14ac:dyDescent="0.25">
      <c r="A61" s="35"/>
      <c r="B61" s="36" t="s">
        <v>64</v>
      </c>
      <c r="C61" s="388"/>
      <c r="D61" s="388"/>
      <c r="E61" s="388"/>
      <c r="F61" s="389">
        <f>SUM(F55:F60)</f>
        <v>1114970.76</v>
      </c>
      <c r="G61" s="390"/>
      <c r="H61" s="37">
        <f>SUM(H55:H60)</f>
        <v>1114970.76</v>
      </c>
      <c r="I61" s="389">
        <f>SUM(I55:J60)</f>
        <v>0</v>
      </c>
      <c r="J61" s="390"/>
      <c r="K61" s="38"/>
    </row>
    <row r="63" spans="1:20" ht="6.75" customHeight="1" x14ac:dyDescent="0.25">
      <c r="A63" s="320" t="s">
        <v>65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</row>
    <row r="64" spans="1:20" ht="17.25" customHeight="1" x14ac:dyDescent="0.25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</row>
    <row r="65" spans="1:20" ht="10.5" customHeight="1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</row>
    <row r="66" spans="1:20" ht="10.5" customHeight="1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</row>
    <row r="67" spans="1:20" ht="15.75" x14ac:dyDescent="0.25">
      <c r="A67" s="391" t="s">
        <v>66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</row>
    <row r="68" spans="1:20" ht="26.25" customHeight="1" x14ac:dyDescent="0.25">
      <c r="A68" s="392" t="s">
        <v>67</v>
      </c>
      <c r="B68" s="392"/>
      <c r="C68" s="392"/>
      <c r="D68" s="392"/>
      <c r="E68" s="392"/>
      <c r="F68" s="392"/>
      <c r="G68" s="393" t="s">
        <v>68</v>
      </c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</row>
    <row r="69" spans="1:20" ht="18.75" customHeight="1" x14ac:dyDescent="0.25">
      <c r="A69" s="394" t="s">
        <v>69</v>
      </c>
      <c r="B69" s="394"/>
      <c r="C69" s="394"/>
      <c r="D69" s="394"/>
      <c r="E69" s="394"/>
      <c r="F69" s="394"/>
      <c r="G69" s="394"/>
      <c r="H69" s="394"/>
      <c r="I69" s="394"/>
      <c r="J69" s="394"/>
      <c r="K69" s="394"/>
      <c r="L69" s="395" t="s">
        <v>70</v>
      </c>
      <c r="M69" s="395"/>
      <c r="N69" s="395"/>
      <c r="O69" s="395"/>
      <c r="P69" s="395"/>
      <c r="Q69" s="395"/>
      <c r="R69" s="395"/>
      <c r="S69" s="395"/>
      <c r="T69" s="395"/>
    </row>
    <row r="70" spans="1:20" ht="15.75" x14ac:dyDescent="0.25">
      <c r="A70" s="3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75" x14ac:dyDescent="0.25">
      <c r="A71" s="39" t="s">
        <v>71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.75" x14ac:dyDescent="0.25">
      <c r="A72" s="392" t="s">
        <v>72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6" t="s">
        <v>73</v>
      </c>
      <c r="R72" s="396"/>
      <c r="S72" s="396"/>
      <c r="T72" s="396"/>
    </row>
    <row r="73" spans="1:20" ht="15.75" x14ac:dyDescent="0.25">
      <c r="A73" s="392" t="s">
        <v>74</v>
      </c>
      <c r="B73" s="392"/>
      <c r="C73" s="392"/>
      <c r="D73" s="393" t="s">
        <v>75</v>
      </c>
      <c r="E73" s="393"/>
      <c r="F73" s="393"/>
      <c r="G73" s="393"/>
      <c r="H73" s="39"/>
      <c r="I73" s="39"/>
      <c r="J73" s="39"/>
      <c r="K73" s="39"/>
      <c r="L73" s="39"/>
      <c r="M73" s="39"/>
      <c r="N73" s="39"/>
      <c r="O73" s="39"/>
      <c r="P73" s="6"/>
      <c r="Q73" s="6"/>
      <c r="R73" s="6"/>
      <c r="S73" s="6"/>
      <c r="T73" s="6"/>
    </row>
    <row r="74" spans="1:20" ht="15.75" x14ac:dyDescent="0.25">
      <c r="A74" s="39"/>
    </row>
    <row r="75" spans="1:20" ht="15.75" x14ac:dyDescent="0.25">
      <c r="A75" s="394" t="s">
        <v>76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</row>
    <row r="77" spans="1:20" ht="15.75" customHeight="1" x14ac:dyDescent="0.25">
      <c r="A77" s="397" t="s">
        <v>77</v>
      </c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</row>
    <row r="78" spans="1:20" ht="15.75" x14ac:dyDescent="0.25">
      <c r="C78" s="40" t="s">
        <v>78</v>
      </c>
      <c r="D78" s="41" t="s">
        <v>79</v>
      </c>
      <c r="G78" s="398" t="s">
        <v>80</v>
      </c>
      <c r="H78" s="398"/>
      <c r="I78" s="42"/>
      <c r="J78" s="42"/>
    </row>
    <row r="80" spans="1:20" ht="15.75" x14ac:dyDescent="0.25">
      <c r="A80" s="397" t="s">
        <v>81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</row>
    <row r="81" spans="1:20" ht="15.75" x14ac:dyDescent="0.25">
      <c r="C81" s="40" t="s">
        <v>78</v>
      </c>
      <c r="D81" s="41" t="s">
        <v>79</v>
      </c>
      <c r="G81" s="398" t="s">
        <v>80</v>
      </c>
      <c r="H81" s="398"/>
      <c r="I81" s="42"/>
      <c r="J81" s="42"/>
    </row>
    <row r="83" spans="1:20" ht="15.75" x14ac:dyDescent="0.25">
      <c r="A83" s="43" t="s">
        <v>82</v>
      </c>
    </row>
    <row r="84" spans="1:20" ht="15.75" x14ac:dyDescent="0.25">
      <c r="A84" s="39"/>
      <c r="G84" s="3"/>
    </row>
    <row r="85" spans="1:20" ht="15.75" x14ac:dyDescent="0.25">
      <c r="A85" s="39" t="s">
        <v>83</v>
      </c>
      <c r="B85" s="399">
        <v>45568</v>
      </c>
      <c r="C85" s="400"/>
    </row>
    <row r="87" spans="1:20" ht="15.75" x14ac:dyDescent="0.25">
      <c r="A87" s="401" t="s">
        <v>84</v>
      </c>
      <c r="B87" s="401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</row>
    <row r="88" spans="1:20" ht="15.75" x14ac:dyDescent="0.25">
      <c r="C88" s="40" t="s">
        <v>78</v>
      </c>
      <c r="D88" s="41" t="s">
        <v>79</v>
      </c>
      <c r="G88" s="402" t="s">
        <v>80</v>
      </c>
      <c r="H88" s="402"/>
      <c r="I88" s="6"/>
      <c r="J88" s="402" t="s">
        <v>85</v>
      </c>
      <c r="K88" s="402"/>
      <c r="L88" s="42"/>
      <c r="M88" s="42"/>
      <c r="N88" s="42"/>
    </row>
    <row r="90" spans="1:20" ht="15.75" x14ac:dyDescent="0.25">
      <c r="A90" s="403" t="s">
        <v>86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</row>
    <row r="91" spans="1:20" ht="17.25" customHeight="1" x14ac:dyDescent="0.25">
      <c r="A91" s="404" t="s">
        <v>87</v>
      </c>
      <c r="B91" s="404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</row>
    <row r="92" spans="1:20" s="44" customFormat="1" ht="22.5" customHeight="1" x14ac:dyDescent="0.25">
      <c r="A92" s="405" t="s">
        <v>88</v>
      </c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</row>
    <row r="100" spans="6:6" x14ac:dyDescent="0.25">
      <c r="F100" t="s">
        <v>78</v>
      </c>
    </row>
  </sheetData>
  <sheetProtection formatRows="0" insertRows="0"/>
  <mergeCells count="116">
    <mergeCell ref="A80:T80"/>
    <mergeCell ref="G81:H81"/>
    <mergeCell ref="B85:C85"/>
    <mergeCell ref="A87:T87"/>
    <mergeCell ref="G88:H88"/>
    <mergeCell ref="J88:K88"/>
    <mergeCell ref="A90:T90"/>
    <mergeCell ref="A91:T91"/>
    <mergeCell ref="A92:T92"/>
    <mergeCell ref="A69:K69"/>
    <mergeCell ref="L69:T69"/>
    <mergeCell ref="A72:P72"/>
    <mergeCell ref="Q72:T72"/>
    <mergeCell ref="A73:C73"/>
    <mergeCell ref="D73:G73"/>
    <mergeCell ref="A75:T75"/>
    <mergeCell ref="A77:T77"/>
    <mergeCell ref="G78:H78"/>
    <mergeCell ref="C60:D60"/>
    <mergeCell ref="F60:G60"/>
    <mergeCell ref="I60:J60"/>
    <mergeCell ref="C61:E61"/>
    <mergeCell ref="F61:G61"/>
    <mergeCell ref="I61:J61"/>
    <mergeCell ref="A63:T66"/>
    <mergeCell ref="A67:T67"/>
    <mergeCell ref="A68:F68"/>
    <mergeCell ref="G68:T68"/>
    <mergeCell ref="C57:D57"/>
    <mergeCell ref="F57:G57"/>
    <mergeCell ref="I57:J57"/>
    <mergeCell ref="C58:D58"/>
    <mergeCell ref="F58:G58"/>
    <mergeCell ref="I58:J58"/>
    <mergeCell ref="C59:D59"/>
    <mergeCell ref="F59:G59"/>
    <mergeCell ref="I59:J59"/>
    <mergeCell ref="A53:T53"/>
    <mergeCell ref="C54:D54"/>
    <mergeCell ref="F54:G54"/>
    <mergeCell ref="I54:J54"/>
    <mergeCell ref="C55:D55"/>
    <mergeCell ref="F55:G55"/>
    <mergeCell ref="I55:J55"/>
    <mergeCell ref="C56:D56"/>
    <mergeCell ref="F56:G56"/>
    <mergeCell ref="I56:J56"/>
    <mergeCell ref="A44:B44"/>
    <mergeCell ref="C44:F44"/>
    <mergeCell ref="I44:J44"/>
    <mergeCell ref="A46:T46"/>
    <mergeCell ref="C48:T48"/>
    <mergeCell ref="A49:I49"/>
    <mergeCell ref="A50:B50"/>
    <mergeCell ref="C50:T50"/>
    <mergeCell ref="A51:I51"/>
    <mergeCell ref="A41:B41"/>
    <mergeCell ref="C41:F41"/>
    <mergeCell ref="I41:J41"/>
    <mergeCell ref="A42:B42"/>
    <mergeCell ref="C42:F42"/>
    <mergeCell ref="I42:J42"/>
    <mergeCell ref="A43:B43"/>
    <mergeCell ref="C43:F43"/>
    <mergeCell ref="I43:J43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K39:K40"/>
    <mergeCell ref="A31:B31"/>
    <mergeCell ref="C31:D31"/>
    <mergeCell ref="G31:H31"/>
    <mergeCell ref="A32:B32"/>
    <mergeCell ref="C32:D32"/>
    <mergeCell ref="G32:H32"/>
    <mergeCell ref="A33:B33"/>
    <mergeCell ref="C33:D33"/>
    <mergeCell ref="G33:H33"/>
    <mergeCell ref="A25:T26"/>
    <mergeCell ref="A28:B28"/>
    <mergeCell ref="C28:D28"/>
    <mergeCell ref="G28:H28"/>
    <mergeCell ref="A29:B29"/>
    <mergeCell ref="C29:D29"/>
    <mergeCell ref="G29:H29"/>
    <mergeCell ref="A30:B30"/>
    <mergeCell ref="C30:D30"/>
    <mergeCell ref="G30:H30"/>
    <mergeCell ref="P1:T7"/>
    <mergeCell ref="A9:T11"/>
    <mergeCell ref="A13:C13"/>
    <mergeCell ref="D13:G13"/>
    <mergeCell ref="A14:G14"/>
    <mergeCell ref="H14:T14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D21:H21"/>
    <mergeCell ref="J21:M21"/>
    <mergeCell ref="O21:O22"/>
    <mergeCell ref="P21:S21"/>
    <mergeCell ref="T21:T22"/>
  </mergeCells>
  <pageMargins left="0.6692913385826772" right="0.43307086614173229" top="0.70866141732283472" bottom="0.39370078740157477" header="0.19685039370078738" footer="0.19685039370078738"/>
  <pageSetup paperSize="9" scale="55" firstPageNumber="42949672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0"/>
  <sheetViews>
    <sheetView topLeftCell="A64" workbookViewId="0">
      <selection activeCell="H95" sqref="H95"/>
    </sheetView>
  </sheetViews>
  <sheetFormatPr defaultRowHeight="15" x14ac:dyDescent="0.25"/>
  <cols>
    <col min="2" max="2" width="15.85546875" customWidth="1"/>
    <col min="4" max="4" width="9.140625" customWidth="1"/>
    <col min="5" max="5" width="9.140625" hidden="1" customWidth="1"/>
    <col min="9" max="9" width="9.140625" customWidth="1"/>
    <col min="10" max="10" width="10.7109375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00" t="s">
        <v>0</v>
      </c>
      <c r="Q1" s="300"/>
      <c r="R1" s="300"/>
      <c r="S1" s="300"/>
      <c r="T1" s="300"/>
    </row>
    <row r="2" spans="1:2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00"/>
      <c r="Q2" s="300"/>
      <c r="R2" s="300"/>
      <c r="S2" s="300"/>
      <c r="T2" s="300"/>
    </row>
    <row r="3" spans="1:2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0"/>
      <c r="Q3" s="300"/>
      <c r="R3" s="300"/>
      <c r="S3" s="300"/>
      <c r="T3" s="300"/>
    </row>
    <row r="4" spans="1:2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00"/>
      <c r="Q4" s="300"/>
      <c r="R4" s="300"/>
      <c r="S4" s="300"/>
      <c r="T4" s="300"/>
    </row>
    <row r="5" spans="1:2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00"/>
      <c r="Q5" s="300"/>
      <c r="R5" s="300"/>
      <c r="S5" s="300"/>
      <c r="T5" s="300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00"/>
      <c r="Q6" s="300"/>
      <c r="R6" s="300"/>
      <c r="S6" s="300"/>
      <c r="T6" s="300"/>
    </row>
    <row r="7" spans="1:2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00"/>
      <c r="Q7" s="300"/>
      <c r="R7" s="300"/>
      <c r="S7" s="300"/>
      <c r="T7" s="300"/>
    </row>
    <row r="8" spans="1:2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301" t="s">
        <v>1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</row>
    <row r="10" spans="1:20" x14ac:dyDescent="0.2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</row>
    <row r="11" spans="1:20" x14ac:dyDescent="0.25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</row>
    <row r="12" spans="1:2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75" x14ac:dyDescent="0.25">
      <c r="A13" s="242" t="s">
        <v>2</v>
      </c>
      <c r="B13" s="242"/>
      <c r="C13" s="242"/>
      <c r="D13" s="302" t="s">
        <v>155</v>
      </c>
      <c r="E13" s="302"/>
      <c r="F13" s="302"/>
      <c r="G13" s="302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1:20" ht="15.75" x14ac:dyDescent="0.25">
      <c r="A14" s="242" t="s">
        <v>4</v>
      </c>
      <c r="B14" s="242"/>
      <c r="C14" s="242"/>
      <c r="D14" s="242"/>
      <c r="E14" s="242"/>
      <c r="F14" s="242"/>
      <c r="G14" s="242"/>
      <c r="H14" s="302" t="s">
        <v>5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</row>
    <row r="15" spans="1:20" x14ac:dyDescent="0.25">
      <c r="A15" s="6"/>
      <c r="B15" s="6"/>
      <c r="C15" s="6"/>
      <c r="D15" s="6"/>
      <c r="E15" s="6"/>
      <c r="F15" s="6"/>
      <c r="G15" s="6"/>
      <c r="H15" s="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5.75" x14ac:dyDescent="0.25">
      <c r="A16" s="283" t="s">
        <v>6</v>
      </c>
      <c r="B16" s="283"/>
      <c r="C16" s="28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thickBot="1" x14ac:dyDescent="0.3">
      <c r="A17" s="242" t="s">
        <v>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</row>
    <row r="18" spans="1:20" x14ac:dyDescent="0.25">
      <c r="A18" s="304" t="s">
        <v>8</v>
      </c>
      <c r="B18" s="306" t="s">
        <v>9</v>
      </c>
      <c r="C18" s="308" t="s">
        <v>10</v>
      </c>
      <c r="D18" s="309"/>
      <c r="E18" s="309"/>
      <c r="F18" s="309"/>
      <c r="G18" s="309"/>
      <c r="H18" s="310"/>
      <c r="I18" s="317" t="s">
        <v>11</v>
      </c>
      <c r="J18" s="317"/>
      <c r="K18" s="317"/>
      <c r="L18" s="317"/>
      <c r="M18" s="317"/>
      <c r="N18" s="317" t="s">
        <v>12</v>
      </c>
      <c r="O18" s="317" t="s">
        <v>13</v>
      </c>
      <c r="P18" s="317"/>
      <c r="Q18" s="317"/>
      <c r="R18" s="317"/>
      <c r="S18" s="317"/>
      <c r="T18" s="318" t="s">
        <v>14</v>
      </c>
    </row>
    <row r="19" spans="1:20" x14ac:dyDescent="0.25">
      <c r="A19" s="305"/>
      <c r="B19" s="307"/>
      <c r="C19" s="311"/>
      <c r="D19" s="312"/>
      <c r="E19" s="312"/>
      <c r="F19" s="312"/>
      <c r="G19" s="312"/>
      <c r="H19" s="313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03"/>
    </row>
    <row r="20" spans="1:20" x14ac:dyDescent="0.25">
      <c r="A20" s="305"/>
      <c r="B20" s="307"/>
      <c r="C20" s="314"/>
      <c r="D20" s="315"/>
      <c r="E20" s="315"/>
      <c r="F20" s="315"/>
      <c r="G20" s="315"/>
      <c r="H20" s="316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03"/>
    </row>
    <row r="21" spans="1:20" x14ac:dyDescent="0.25">
      <c r="A21" s="305"/>
      <c r="B21" s="307"/>
      <c r="C21" s="299" t="s">
        <v>15</v>
      </c>
      <c r="D21" s="298" t="s">
        <v>16</v>
      </c>
      <c r="E21" s="298"/>
      <c r="F21" s="298"/>
      <c r="G21" s="298"/>
      <c r="H21" s="298"/>
      <c r="I21" s="140"/>
      <c r="J21" s="298" t="s">
        <v>16</v>
      </c>
      <c r="K21" s="298"/>
      <c r="L21" s="298"/>
      <c r="M21" s="298"/>
      <c r="N21" s="299"/>
      <c r="O21" s="299" t="s">
        <v>15</v>
      </c>
      <c r="P21" s="299" t="s">
        <v>16</v>
      </c>
      <c r="Q21" s="299"/>
      <c r="R21" s="299"/>
      <c r="S21" s="299"/>
      <c r="T21" s="303"/>
    </row>
    <row r="22" spans="1:20" ht="191.25" x14ac:dyDescent="0.25">
      <c r="A22" s="305"/>
      <c r="B22" s="307"/>
      <c r="C22" s="299"/>
      <c r="D22" s="141" t="s">
        <v>17</v>
      </c>
      <c r="E22" s="141" t="s">
        <v>18</v>
      </c>
      <c r="F22" s="141" t="s">
        <v>18</v>
      </c>
      <c r="G22" s="141" t="s">
        <v>19</v>
      </c>
      <c r="H22" s="141" t="s">
        <v>20</v>
      </c>
      <c r="I22" s="141" t="s">
        <v>15</v>
      </c>
      <c r="J22" s="141" t="s">
        <v>17</v>
      </c>
      <c r="K22" s="141" t="s">
        <v>18</v>
      </c>
      <c r="L22" s="141" t="s">
        <v>21</v>
      </c>
      <c r="M22" s="141" t="s">
        <v>20</v>
      </c>
      <c r="N22" s="299"/>
      <c r="O22" s="299"/>
      <c r="P22" s="141" t="s">
        <v>17</v>
      </c>
      <c r="Q22" s="141" t="s">
        <v>18</v>
      </c>
      <c r="R22" s="141" t="s">
        <v>21</v>
      </c>
      <c r="S22" s="141" t="s">
        <v>20</v>
      </c>
      <c r="T22" s="303"/>
    </row>
    <row r="23" spans="1:20" ht="57" thickBot="1" x14ac:dyDescent="0.3">
      <c r="A23" s="142" t="s">
        <v>169</v>
      </c>
      <c r="B23" s="143" t="s">
        <v>170</v>
      </c>
      <c r="C23" s="144">
        <f>D23+F23+G23+H23</f>
        <v>1160003.8799999999</v>
      </c>
      <c r="D23" s="145">
        <v>753848</v>
      </c>
      <c r="E23" s="145"/>
      <c r="F23" s="145">
        <v>180000</v>
      </c>
      <c r="G23" s="145">
        <v>113077.88</v>
      </c>
      <c r="H23" s="145">
        <v>113078</v>
      </c>
      <c r="I23" s="144">
        <f>J23+K23+L23+M23</f>
        <v>1160003.8799999999</v>
      </c>
      <c r="J23" s="145">
        <v>753848</v>
      </c>
      <c r="K23" s="145">
        <v>180000</v>
      </c>
      <c r="L23" s="145">
        <v>113077.88</v>
      </c>
      <c r="M23" s="145">
        <v>113078</v>
      </c>
      <c r="N23" s="145">
        <v>1160003.8799999999</v>
      </c>
      <c r="O23" s="144">
        <f>P23+Q23+R23+S23</f>
        <v>1160003.8799999999</v>
      </c>
      <c r="P23" s="145">
        <v>753848</v>
      </c>
      <c r="Q23" s="145">
        <v>180000</v>
      </c>
      <c r="R23" s="145">
        <v>113077.88</v>
      </c>
      <c r="S23" s="145">
        <v>113078</v>
      </c>
      <c r="T23" s="146"/>
    </row>
    <row r="24" spans="1:2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242" t="s">
        <v>24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</row>
    <row r="26" spans="1:20" x14ac:dyDescent="0.25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</row>
    <row r="27" spans="1:20" ht="15.75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120" x14ac:dyDescent="0.25">
      <c r="A28" s="294" t="s">
        <v>25</v>
      </c>
      <c r="B28" s="295"/>
      <c r="C28" s="295" t="s">
        <v>26</v>
      </c>
      <c r="D28" s="295"/>
      <c r="E28" s="147"/>
      <c r="F28" s="147" t="s">
        <v>27</v>
      </c>
      <c r="G28" s="295" t="s">
        <v>28</v>
      </c>
      <c r="H28" s="295"/>
      <c r="I28" s="148" t="s">
        <v>29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279" t="s">
        <v>30</v>
      </c>
      <c r="B29" s="280"/>
      <c r="C29" s="296">
        <f>C31+C32+C33+C34</f>
        <v>1160003.8799999999</v>
      </c>
      <c r="D29" s="296"/>
      <c r="E29" s="184"/>
      <c r="F29" s="184">
        <f>F31+F32+F33+F34</f>
        <v>100</v>
      </c>
      <c r="G29" s="297">
        <v>1160003.8799999999</v>
      </c>
      <c r="H29" s="297"/>
      <c r="I29" s="18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290" t="s">
        <v>31</v>
      </c>
      <c r="B30" s="291"/>
      <c r="C30" s="292"/>
      <c r="D30" s="292"/>
      <c r="E30" s="185"/>
      <c r="F30" s="185"/>
      <c r="G30" s="293"/>
      <c r="H30" s="293"/>
      <c r="I30" s="18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37.5" customHeight="1" x14ac:dyDescent="0.25">
      <c r="A31" s="279" t="s">
        <v>32</v>
      </c>
      <c r="B31" s="280"/>
      <c r="C31" s="289">
        <v>753848</v>
      </c>
      <c r="D31" s="289"/>
      <c r="E31" s="184"/>
      <c r="F31" s="184">
        <f>ROUND((C31/C$29*100),4)</f>
        <v>64.986699999999999</v>
      </c>
      <c r="G31" s="282">
        <v>753848</v>
      </c>
      <c r="H31" s="282"/>
      <c r="I31" s="184">
        <v>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30" customHeight="1" x14ac:dyDescent="0.25">
      <c r="A32" s="279" t="s">
        <v>33</v>
      </c>
      <c r="B32" s="280"/>
      <c r="C32" s="289">
        <v>180000</v>
      </c>
      <c r="D32" s="289"/>
      <c r="E32" s="184"/>
      <c r="F32" s="184">
        <v>15.517099999999999</v>
      </c>
      <c r="G32" s="282">
        <v>180000</v>
      </c>
      <c r="H32" s="282"/>
      <c r="I32" s="184">
        <v>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39.75" customHeight="1" x14ac:dyDescent="0.25">
      <c r="A33" s="279" t="s">
        <v>34</v>
      </c>
      <c r="B33" s="280"/>
      <c r="C33" s="289">
        <v>113077.88</v>
      </c>
      <c r="D33" s="289"/>
      <c r="E33" s="184"/>
      <c r="F33" s="184">
        <f t="shared" ref="F33:F34" si="0">ROUND((C33/C$29*100),4)</f>
        <v>9.7481000000000009</v>
      </c>
      <c r="G33" s="282">
        <v>113077.88</v>
      </c>
      <c r="H33" s="282"/>
      <c r="I33" s="184"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31.5" customHeight="1" thickBot="1" x14ac:dyDescent="0.3">
      <c r="A34" s="279" t="s">
        <v>35</v>
      </c>
      <c r="B34" s="280"/>
      <c r="C34" s="281">
        <v>113078</v>
      </c>
      <c r="D34" s="281"/>
      <c r="E34" s="186"/>
      <c r="F34" s="184">
        <f t="shared" si="0"/>
        <v>9.7481000000000009</v>
      </c>
      <c r="G34" s="282">
        <v>113078</v>
      </c>
      <c r="H34" s="282"/>
      <c r="I34" s="184">
        <v>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5.75" x14ac:dyDescent="0.25">
      <c r="A36" s="283" t="s">
        <v>36</v>
      </c>
      <c r="B36" s="283"/>
      <c r="C36" s="28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242" t="s">
        <v>37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0" ht="15.75" thickBot="1" x14ac:dyDescent="0.3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</row>
    <row r="39" spans="1:20" x14ac:dyDescent="0.25">
      <c r="A39" s="284" t="s">
        <v>38</v>
      </c>
      <c r="B39" s="251"/>
      <c r="C39" s="251" t="s">
        <v>39</v>
      </c>
      <c r="D39" s="251"/>
      <c r="E39" s="251"/>
      <c r="F39" s="251"/>
      <c r="G39" s="251" t="s">
        <v>40</v>
      </c>
      <c r="H39" s="252" t="s">
        <v>41</v>
      </c>
      <c r="I39" s="251" t="s">
        <v>42</v>
      </c>
      <c r="J39" s="288"/>
      <c r="K39" s="268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285"/>
      <c r="B40" s="286"/>
      <c r="C40" s="286"/>
      <c r="D40" s="286"/>
      <c r="E40" s="286"/>
      <c r="F40" s="286"/>
      <c r="G40" s="286"/>
      <c r="H40" s="287"/>
      <c r="I40" s="152"/>
      <c r="J40" s="153"/>
      <c r="K40" s="268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69" t="s">
        <v>43</v>
      </c>
      <c r="B41" s="270"/>
      <c r="C41" s="271">
        <f>C43+C44</f>
        <v>160038.13</v>
      </c>
      <c r="D41" s="272"/>
      <c r="E41" s="272"/>
      <c r="F41" s="273"/>
      <c r="G41" s="149">
        <f>G43+G44</f>
        <v>160038.13</v>
      </c>
      <c r="H41" s="154">
        <f>H43+H44</f>
        <v>0</v>
      </c>
      <c r="I41" s="274"/>
      <c r="J41" s="275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.75" x14ac:dyDescent="0.25">
      <c r="A42" s="276" t="s">
        <v>31</v>
      </c>
      <c r="B42" s="277"/>
      <c r="C42" s="278"/>
      <c r="D42" s="278"/>
      <c r="E42" s="278"/>
      <c r="F42" s="278"/>
      <c r="G42" s="149"/>
      <c r="H42" s="154"/>
      <c r="I42" s="274"/>
      <c r="J42" s="275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4.75" customHeight="1" x14ac:dyDescent="0.25">
      <c r="A43" s="258" t="s">
        <v>44</v>
      </c>
      <c r="B43" s="259"/>
      <c r="C43" s="260">
        <v>80028.570000000007</v>
      </c>
      <c r="D43" s="260"/>
      <c r="E43" s="260"/>
      <c r="F43" s="260"/>
      <c r="G43" s="155">
        <v>80028.570000000007</v>
      </c>
      <c r="H43" s="154">
        <f>C43-G43</f>
        <v>0</v>
      </c>
      <c r="I43" s="261"/>
      <c r="J43" s="262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30.75" customHeight="1" thickBot="1" x14ac:dyDescent="0.3">
      <c r="A44" s="263" t="s">
        <v>45</v>
      </c>
      <c r="B44" s="264"/>
      <c r="C44" s="265">
        <v>80009.56</v>
      </c>
      <c r="D44" s="265"/>
      <c r="E44" s="265"/>
      <c r="F44" s="265"/>
      <c r="G44" s="156">
        <v>80009.56</v>
      </c>
      <c r="H44" s="157">
        <f>C44-G44</f>
        <v>0</v>
      </c>
      <c r="I44" s="261"/>
      <c r="J44" s="262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.75" x14ac:dyDescent="0.25">
      <c r="A46" s="242" t="s">
        <v>46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</row>
    <row r="47" spans="1:2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158" t="s">
        <v>47</v>
      </c>
      <c r="B48" s="28"/>
      <c r="C48" s="254" t="s">
        <v>171</v>
      </c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</row>
    <row r="49" spans="1:20" ht="15.75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57" t="s">
        <v>49</v>
      </c>
      <c r="B50" s="257"/>
      <c r="C50" s="254" t="s">
        <v>172</v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</row>
    <row r="51" spans="1:20" ht="15.75" x14ac:dyDescent="0.25">
      <c r="A51" s="256"/>
      <c r="B51" s="256"/>
      <c r="C51" s="256"/>
      <c r="D51" s="256"/>
      <c r="E51" s="256"/>
      <c r="F51" s="256"/>
      <c r="G51" s="256"/>
      <c r="H51" s="256"/>
      <c r="I51" s="25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thickBot="1" x14ac:dyDescent="0.3">
      <c r="A53" s="241" t="s">
        <v>51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</row>
    <row r="54" spans="1:20" ht="45" x14ac:dyDescent="0.25">
      <c r="A54" s="159" t="s">
        <v>52</v>
      </c>
      <c r="B54" s="160" t="s">
        <v>53</v>
      </c>
      <c r="C54" s="251" t="s">
        <v>54</v>
      </c>
      <c r="D54" s="251"/>
      <c r="E54" s="161"/>
      <c r="F54" s="251" t="s">
        <v>55</v>
      </c>
      <c r="G54" s="251"/>
      <c r="H54" s="160" t="s">
        <v>56</v>
      </c>
      <c r="I54" s="252" t="s">
        <v>41</v>
      </c>
      <c r="J54" s="253"/>
      <c r="K54" s="162" t="s">
        <v>42</v>
      </c>
      <c r="L54" s="6"/>
      <c r="M54" s="6"/>
      <c r="N54" s="6"/>
      <c r="O54" s="6"/>
      <c r="P54" s="6"/>
      <c r="Q54" s="6"/>
      <c r="R54" s="6"/>
      <c r="S54" s="6"/>
      <c r="T54" s="6"/>
    </row>
    <row r="55" spans="1:20" ht="51" x14ac:dyDescent="0.25">
      <c r="A55" s="187">
        <v>1</v>
      </c>
      <c r="B55" s="177" t="s">
        <v>57</v>
      </c>
      <c r="C55" s="245"/>
      <c r="D55" s="245"/>
      <c r="E55" s="178"/>
      <c r="F55" s="245"/>
      <c r="G55" s="245"/>
      <c r="H55" s="179"/>
      <c r="I55" s="246">
        <f>F55-H55</f>
        <v>0</v>
      </c>
      <c r="J55" s="246"/>
      <c r="K55" s="180"/>
      <c r="L55" s="6"/>
      <c r="M55" s="6"/>
      <c r="N55" s="6"/>
      <c r="O55" s="6"/>
      <c r="P55" s="6"/>
      <c r="Q55" s="6"/>
      <c r="R55" s="6"/>
      <c r="S55" s="6"/>
      <c r="T55" s="6"/>
    </row>
    <row r="56" spans="1:20" ht="63.75" x14ac:dyDescent="0.25">
      <c r="A56" s="187">
        <v>2</v>
      </c>
      <c r="B56" s="177" t="s">
        <v>58</v>
      </c>
      <c r="C56" s="245" t="s">
        <v>173</v>
      </c>
      <c r="D56" s="245"/>
      <c r="E56" s="178"/>
      <c r="F56" s="245">
        <v>1160003.8799999999</v>
      </c>
      <c r="G56" s="245"/>
      <c r="H56" s="179">
        <v>1160003.8799999999</v>
      </c>
      <c r="I56" s="246">
        <f t="shared" ref="I56:I60" si="1">F56-H56</f>
        <v>0</v>
      </c>
      <c r="J56" s="246"/>
      <c r="K56" s="180"/>
      <c r="L56" s="6"/>
      <c r="M56" s="6"/>
      <c r="N56" s="6"/>
      <c r="O56" s="6"/>
      <c r="P56" s="6"/>
      <c r="Q56" s="6"/>
      <c r="R56" s="6"/>
      <c r="S56" s="6"/>
      <c r="T56" s="6"/>
    </row>
    <row r="57" spans="1:20" ht="102" customHeight="1" x14ac:dyDescent="0.25">
      <c r="A57" s="187">
        <v>3</v>
      </c>
      <c r="B57" s="177" t="s">
        <v>60</v>
      </c>
      <c r="C57" s="245"/>
      <c r="D57" s="245"/>
      <c r="E57" s="178"/>
      <c r="F57" s="245"/>
      <c r="G57" s="245"/>
      <c r="H57" s="179"/>
      <c r="I57" s="246">
        <f t="shared" si="1"/>
        <v>0</v>
      </c>
      <c r="J57" s="246"/>
      <c r="K57" s="180"/>
      <c r="L57" s="6"/>
      <c r="M57" s="6"/>
      <c r="N57" s="6"/>
      <c r="O57" s="6"/>
      <c r="P57" s="6"/>
      <c r="Q57" s="6"/>
      <c r="R57" s="6"/>
      <c r="S57" s="6"/>
      <c r="T57" s="6"/>
    </row>
    <row r="58" spans="1:20" ht="96.75" customHeight="1" x14ac:dyDescent="0.25">
      <c r="A58" s="187">
        <v>4</v>
      </c>
      <c r="B58" s="177" t="s">
        <v>61</v>
      </c>
      <c r="C58" s="245"/>
      <c r="D58" s="245"/>
      <c r="E58" s="178"/>
      <c r="F58" s="245"/>
      <c r="G58" s="245"/>
      <c r="H58" s="179"/>
      <c r="I58" s="246">
        <f t="shared" si="1"/>
        <v>0</v>
      </c>
      <c r="J58" s="246"/>
      <c r="K58" s="180"/>
      <c r="L58" s="6"/>
      <c r="M58" s="6"/>
      <c r="N58" s="6"/>
      <c r="O58" s="6"/>
      <c r="P58" s="6"/>
      <c r="Q58" s="6"/>
      <c r="R58" s="6"/>
      <c r="S58" s="6"/>
      <c r="T58" s="6"/>
    </row>
    <row r="59" spans="1:20" ht="25.5" x14ac:dyDescent="0.25">
      <c r="A59" s="187">
        <v>5</v>
      </c>
      <c r="B59" s="177" t="s">
        <v>62</v>
      </c>
      <c r="C59" s="245"/>
      <c r="D59" s="245"/>
      <c r="E59" s="178"/>
      <c r="F59" s="245"/>
      <c r="G59" s="245"/>
      <c r="H59" s="179"/>
      <c r="I59" s="246">
        <f t="shared" si="1"/>
        <v>0</v>
      </c>
      <c r="J59" s="246"/>
      <c r="K59" s="180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187">
        <v>6</v>
      </c>
      <c r="B60" s="177" t="s">
        <v>63</v>
      </c>
      <c r="C60" s="245"/>
      <c r="D60" s="245"/>
      <c r="E60" s="178"/>
      <c r="F60" s="245"/>
      <c r="G60" s="245"/>
      <c r="H60" s="179"/>
      <c r="I60" s="246">
        <f t="shared" si="1"/>
        <v>0</v>
      </c>
      <c r="J60" s="246"/>
      <c r="K60" s="180"/>
      <c r="L60" s="6"/>
      <c r="M60" s="6"/>
      <c r="N60" s="6"/>
      <c r="O60" s="6"/>
      <c r="P60" s="6"/>
      <c r="Q60" s="6"/>
      <c r="R60" s="6"/>
      <c r="S60" s="6"/>
      <c r="T60" s="6"/>
    </row>
    <row r="61" spans="1:20" ht="15.75" thickBot="1" x14ac:dyDescent="0.3">
      <c r="A61" s="188"/>
      <c r="B61" s="181" t="s">
        <v>64</v>
      </c>
      <c r="C61" s="247"/>
      <c r="D61" s="247"/>
      <c r="E61" s="247"/>
      <c r="F61" s="248">
        <f>SUM(F55:F60)</f>
        <v>1160003.8799999999</v>
      </c>
      <c r="G61" s="249"/>
      <c r="H61" s="182">
        <f>SUM(H55:H60)</f>
        <v>1160003.8799999999</v>
      </c>
      <c r="I61" s="248">
        <f>SUM(I55:J60)</f>
        <v>0</v>
      </c>
      <c r="J61" s="249"/>
      <c r="K61" s="183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242" t="s">
        <v>65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</row>
    <row r="64" spans="1:20" x14ac:dyDescent="0.2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</row>
    <row r="65" spans="1:20" x14ac:dyDescent="0.2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</row>
    <row r="66" spans="1:20" x14ac:dyDescent="0.2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</row>
    <row r="67" spans="1:20" ht="15.75" x14ac:dyDescent="0.25">
      <c r="A67" s="243" t="s">
        <v>66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</row>
    <row r="68" spans="1:20" ht="15.75" x14ac:dyDescent="0.25">
      <c r="A68" s="238" t="s">
        <v>67</v>
      </c>
      <c r="B68" s="238"/>
      <c r="C68" s="238"/>
      <c r="D68" s="238"/>
      <c r="E68" s="238"/>
      <c r="F68" s="238"/>
      <c r="G68" s="408" t="s">
        <v>176</v>
      </c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</row>
    <row r="69" spans="1:20" ht="15.75" x14ac:dyDescent="0.25">
      <c r="A69" s="231" t="s">
        <v>69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44" t="s">
        <v>174</v>
      </c>
      <c r="M69" s="244"/>
      <c r="N69" s="244"/>
      <c r="O69" s="244"/>
      <c r="P69" s="244"/>
      <c r="Q69" s="244"/>
      <c r="R69" s="244"/>
      <c r="S69" s="244"/>
      <c r="T69" s="244"/>
    </row>
    <row r="70" spans="1:20" ht="15.75" x14ac:dyDescent="0.25">
      <c r="A70" s="17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75" x14ac:dyDescent="0.25">
      <c r="A71" s="172" t="s">
        <v>71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.75" x14ac:dyDescent="0.25">
      <c r="A72" s="238" t="s">
        <v>72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407">
        <v>45537</v>
      </c>
      <c r="R72" s="239"/>
      <c r="S72" s="239"/>
      <c r="T72" s="239"/>
    </row>
    <row r="73" spans="1:20" ht="15.75" x14ac:dyDescent="0.25">
      <c r="A73" s="238" t="s">
        <v>138</v>
      </c>
      <c r="B73" s="238"/>
      <c r="C73" s="238"/>
      <c r="D73" s="408" t="s">
        <v>175</v>
      </c>
      <c r="E73" s="408"/>
      <c r="F73" s="408"/>
      <c r="G73" s="408"/>
      <c r="H73" s="172"/>
      <c r="I73" s="172"/>
      <c r="J73" s="172"/>
      <c r="K73" s="172"/>
      <c r="L73" s="172"/>
      <c r="M73" s="172"/>
      <c r="N73" s="172"/>
      <c r="O73" s="172"/>
      <c r="P73" s="6"/>
      <c r="Q73" s="6"/>
      <c r="R73" s="6"/>
      <c r="S73" s="6"/>
      <c r="T73" s="6"/>
    </row>
    <row r="74" spans="1:20" ht="15.75" x14ac:dyDescent="0.25">
      <c r="A74" s="17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.75" x14ac:dyDescent="0.25">
      <c r="A75" s="241" t="s">
        <v>76</v>
      </c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</row>
    <row r="76" spans="1:2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5.75" x14ac:dyDescent="0.25">
      <c r="A77" s="233" t="s">
        <v>166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</row>
    <row r="78" spans="1:20" ht="15.75" x14ac:dyDescent="0.25">
      <c r="A78" s="6"/>
      <c r="B78" s="6"/>
      <c r="C78" s="173" t="s">
        <v>78</v>
      </c>
      <c r="D78" s="174" t="s">
        <v>165</v>
      </c>
      <c r="E78" s="6"/>
      <c r="F78" s="6"/>
      <c r="G78" s="232" t="s">
        <v>80</v>
      </c>
      <c r="H78" s="232"/>
      <c r="I78" s="175"/>
      <c r="J78" s="175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5.75" x14ac:dyDescent="0.25">
      <c r="A80" s="233" t="s">
        <v>177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</row>
    <row r="81" spans="1:20" ht="15.75" x14ac:dyDescent="0.25">
      <c r="A81" s="6"/>
      <c r="B81" s="6"/>
      <c r="C81" s="173" t="s">
        <v>78</v>
      </c>
      <c r="D81" s="174" t="s">
        <v>165</v>
      </c>
      <c r="E81" s="6"/>
      <c r="F81" s="6"/>
      <c r="G81" s="232" t="s">
        <v>80</v>
      </c>
      <c r="H81" s="232"/>
      <c r="I81" s="175"/>
      <c r="J81" s="175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.75" x14ac:dyDescent="0.25">
      <c r="A83" s="176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5.75" x14ac:dyDescent="0.25">
      <c r="A84" s="172"/>
      <c r="B84" s="6"/>
      <c r="C84" s="6"/>
      <c r="D84" s="6"/>
      <c r="E84" s="6"/>
      <c r="F84" s="6"/>
      <c r="G84" s="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5.75" x14ac:dyDescent="0.25">
      <c r="A85" s="172" t="s">
        <v>83</v>
      </c>
      <c r="B85" s="234">
        <v>45666</v>
      </c>
      <c r="C85" s="23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.75" x14ac:dyDescent="0.25">
      <c r="A87" s="236" t="s">
        <v>178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</row>
    <row r="88" spans="1:20" ht="15.75" x14ac:dyDescent="0.25">
      <c r="A88" s="6"/>
      <c r="B88" s="6"/>
      <c r="C88" s="173" t="s">
        <v>78</v>
      </c>
      <c r="D88" s="174" t="s">
        <v>165</v>
      </c>
      <c r="E88" s="6"/>
      <c r="F88" s="6"/>
      <c r="G88" s="237" t="s">
        <v>80</v>
      </c>
      <c r="H88" s="237"/>
      <c r="I88" s="6"/>
      <c r="J88" s="237" t="s">
        <v>85</v>
      </c>
      <c r="K88" s="237"/>
      <c r="L88" s="175"/>
      <c r="M88" s="175"/>
      <c r="N88" s="175"/>
      <c r="O88" s="6"/>
      <c r="P88" s="6"/>
      <c r="Q88" s="6"/>
      <c r="R88" s="6"/>
      <c r="S88" s="6"/>
      <c r="T88" s="6"/>
    </row>
    <row r="89" spans="1:2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.75" x14ac:dyDescent="0.25">
      <c r="A90" s="228" t="s">
        <v>86</v>
      </c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</row>
  </sheetData>
  <mergeCells count="114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3:B43"/>
    <mergeCell ref="C43:F43"/>
    <mergeCell ref="I43:J43"/>
    <mergeCell ref="A44:B44"/>
    <mergeCell ref="C44:F44"/>
    <mergeCell ref="I44:J44"/>
    <mergeCell ref="K39:K40"/>
    <mergeCell ref="A41:B41"/>
    <mergeCell ref="C41:F41"/>
    <mergeCell ref="I41:J41"/>
    <mergeCell ref="A42:B42"/>
    <mergeCell ref="C42:F42"/>
    <mergeCell ref="I42:J42"/>
    <mergeCell ref="A53:T53"/>
    <mergeCell ref="C54:D54"/>
    <mergeCell ref="F54:G54"/>
    <mergeCell ref="I54:J54"/>
    <mergeCell ref="C55:D55"/>
    <mergeCell ref="F55:G55"/>
    <mergeCell ref="I55:J55"/>
    <mergeCell ref="A46:T46"/>
    <mergeCell ref="C48:T48"/>
    <mergeCell ref="A49:I49"/>
    <mergeCell ref="A50:B50"/>
    <mergeCell ref="C50:T50"/>
    <mergeCell ref="A51:I51"/>
    <mergeCell ref="C58:D58"/>
    <mergeCell ref="F58:G58"/>
    <mergeCell ref="I58:J58"/>
    <mergeCell ref="C59:D59"/>
    <mergeCell ref="F59:G59"/>
    <mergeCell ref="I59:J59"/>
    <mergeCell ref="C56:D56"/>
    <mergeCell ref="F56:G56"/>
    <mergeCell ref="I56:J56"/>
    <mergeCell ref="C57:D57"/>
    <mergeCell ref="F57:G57"/>
    <mergeCell ref="I57:J57"/>
    <mergeCell ref="A63:T66"/>
    <mergeCell ref="A67:T67"/>
    <mergeCell ref="A68:F68"/>
    <mergeCell ref="G68:T68"/>
    <mergeCell ref="A69:K69"/>
    <mergeCell ref="L69:T69"/>
    <mergeCell ref="C60:D60"/>
    <mergeCell ref="F60:G60"/>
    <mergeCell ref="I60:J60"/>
    <mergeCell ref="C61:E61"/>
    <mergeCell ref="F61:G61"/>
    <mergeCell ref="I61:J61"/>
    <mergeCell ref="A90:T90"/>
    <mergeCell ref="G78:H78"/>
    <mergeCell ref="A80:T80"/>
    <mergeCell ref="G81:H81"/>
    <mergeCell ref="B85:C85"/>
    <mergeCell ref="A87:T87"/>
    <mergeCell ref="G88:H88"/>
    <mergeCell ref="J88:K88"/>
    <mergeCell ref="A72:P72"/>
    <mergeCell ref="Q72:T72"/>
    <mergeCell ref="A73:C73"/>
    <mergeCell ref="D73:G73"/>
    <mergeCell ref="A75:T75"/>
    <mergeCell ref="A77:T7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0"/>
  <sheetViews>
    <sheetView topLeftCell="A61" workbookViewId="0">
      <selection activeCell="B85" sqref="B85:C85"/>
    </sheetView>
  </sheetViews>
  <sheetFormatPr defaultRowHeight="15" x14ac:dyDescent="0.25"/>
  <cols>
    <col min="2" max="2" width="15" customWidth="1"/>
    <col min="5" max="5" width="9.140625" hidden="1" customWidth="1"/>
    <col min="11" max="11" width="11.140625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00" t="s">
        <v>0</v>
      </c>
      <c r="Q1" s="300"/>
      <c r="R1" s="300"/>
      <c r="S1" s="300"/>
      <c r="T1" s="300"/>
    </row>
    <row r="2" spans="1:2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00"/>
      <c r="Q2" s="300"/>
      <c r="R2" s="300"/>
      <c r="S2" s="300"/>
      <c r="T2" s="300"/>
    </row>
    <row r="3" spans="1:2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0"/>
      <c r="Q3" s="300"/>
      <c r="R3" s="300"/>
      <c r="S3" s="300"/>
      <c r="T3" s="300"/>
    </row>
    <row r="4" spans="1:2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00"/>
      <c r="Q4" s="300"/>
      <c r="R4" s="300"/>
      <c r="S4" s="300"/>
      <c r="T4" s="300"/>
    </row>
    <row r="5" spans="1:2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00"/>
      <c r="Q5" s="300"/>
      <c r="R5" s="300"/>
      <c r="S5" s="300"/>
      <c r="T5" s="300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00"/>
      <c r="Q6" s="300"/>
      <c r="R6" s="300"/>
      <c r="S6" s="300"/>
      <c r="T6" s="300"/>
    </row>
    <row r="7" spans="1:2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00"/>
      <c r="Q7" s="300"/>
      <c r="R7" s="300"/>
      <c r="S7" s="300"/>
      <c r="T7" s="300"/>
    </row>
    <row r="8" spans="1:2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301" t="s">
        <v>1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</row>
    <row r="10" spans="1:20" x14ac:dyDescent="0.2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</row>
    <row r="11" spans="1:20" x14ac:dyDescent="0.25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</row>
    <row r="12" spans="1:2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75" x14ac:dyDescent="0.25">
      <c r="A13" s="242" t="s">
        <v>2</v>
      </c>
      <c r="B13" s="242"/>
      <c r="C13" s="242"/>
      <c r="D13" s="302" t="s">
        <v>155</v>
      </c>
      <c r="E13" s="302"/>
      <c r="F13" s="302"/>
      <c r="G13" s="302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1:20" ht="15.75" x14ac:dyDescent="0.25">
      <c r="A14" s="242" t="s">
        <v>4</v>
      </c>
      <c r="B14" s="242"/>
      <c r="C14" s="242"/>
      <c r="D14" s="242"/>
      <c r="E14" s="242"/>
      <c r="F14" s="242"/>
      <c r="G14" s="242"/>
      <c r="H14" s="302" t="s">
        <v>5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</row>
    <row r="15" spans="1:20" x14ac:dyDescent="0.25">
      <c r="A15" s="6"/>
      <c r="B15" s="6"/>
      <c r="C15" s="6"/>
      <c r="D15" s="6"/>
      <c r="E15" s="6"/>
      <c r="F15" s="6"/>
      <c r="G15" s="6"/>
      <c r="H15" s="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5.75" x14ac:dyDescent="0.25">
      <c r="A16" s="283" t="s">
        <v>6</v>
      </c>
      <c r="B16" s="283"/>
      <c r="C16" s="28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thickBot="1" x14ac:dyDescent="0.3">
      <c r="A17" s="242" t="s">
        <v>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</row>
    <row r="18" spans="1:20" x14ac:dyDescent="0.25">
      <c r="A18" s="304" t="s">
        <v>8</v>
      </c>
      <c r="B18" s="306" t="s">
        <v>9</v>
      </c>
      <c r="C18" s="308" t="s">
        <v>10</v>
      </c>
      <c r="D18" s="309"/>
      <c r="E18" s="309"/>
      <c r="F18" s="309"/>
      <c r="G18" s="309"/>
      <c r="H18" s="310"/>
      <c r="I18" s="317" t="s">
        <v>11</v>
      </c>
      <c r="J18" s="317"/>
      <c r="K18" s="317"/>
      <c r="L18" s="317"/>
      <c r="M18" s="317"/>
      <c r="N18" s="317" t="s">
        <v>12</v>
      </c>
      <c r="O18" s="317" t="s">
        <v>13</v>
      </c>
      <c r="P18" s="317"/>
      <c r="Q18" s="317"/>
      <c r="R18" s="317"/>
      <c r="S18" s="317"/>
      <c r="T18" s="318" t="s">
        <v>14</v>
      </c>
    </row>
    <row r="19" spans="1:20" x14ac:dyDescent="0.25">
      <c r="A19" s="305"/>
      <c r="B19" s="307"/>
      <c r="C19" s="311"/>
      <c r="D19" s="312"/>
      <c r="E19" s="312"/>
      <c r="F19" s="312"/>
      <c r="G19" s="312"/>
      <c r="H19" s="313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03"/>
    </row>
    <row r="20" spans="1:20" x14ac:dyDescent="0.25">
      <c r="A20" s="305"/>
      <c r="B20" s="307"/>
      <c r="C20" s="314"/>
      <c r="D20" s="315"/>
      <c r="E20" s="315"/>
      <c r="F20" s="315"/>
      <c r="G20" s="315"/>
      <c r="H20" s="316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03"/>
    </row>
    <row r="21" spans="1:20" x14ac:dyDescent="0.25">
      <c r="A21" s="305"/>
      <c r="B21" s="307"/>
      <c r="C21" s="299" t="s">
        <v>15</v>
      </c>
      <c r="D21" s="298" t="s">
        <v>16</v>
      </c>
      <c r="E21" s="298"/>
      <c r="F21" s="298"/>
      <c r="G21" s="298"/>
      <c r="H21" s="298"/>
      <c r="I21" s="140"/>
      <c r="J21" s="298" t="s">
        <v>16</v>
      </c>
      <c r="K21" s="298"/>
      <c r="L21" s="298"/>
      <c r="M21" s="298"/>
      <c r="N21" s="299"/>
      <c r="O21" s="299" t="s">
        <v>15</v>
      </c>
      <c r="P21" s="299" t="s">
        <v>16</v>
      </c>
      <c r="Q21" s="299"/>
      <c r="R21" s="299"/>
      <c r="S21" s="299"/>
      <c r="T21" s="303"/>
    </row>
    <row r="22" spans="1:20" ht="191.25" x14ac:dyDescent="0.25">
      <c r="A22" s="305"/>
      <c r="B22" s="307"/>
      <c r="C22" s="299"/>
      <c r="D22" s="141" t="s">
        <v>17</v>
      </c>
      <c r="E22" s="141" t="s">
        <v>18</v>
      </c>
      <c r="F22" s="141" t="s">
        <v>18</v>
      </c>
      <c r="G22" s="141" t="s">
        <v>19</v>
      </c>
      <c r="H22" s="141" t="s">
        <v>20</v>
      </c>
      <c r="I22" s="141" t="s">
        <v>15</v>
      </c>
      <c r="J22" s="141" t="s">
        <v>17</v>
      </c>
      <c r="K22" s="141" t="s">
        <v>18</v>
      </c>
      <c r="L22" s="141" t="s">
        <v>21</v>
      </c>
      <c r="M22" s="141" t="s">
        <v>20</v>
      </c>
      <c r="N22" s="299"/>
      <c r="O22" s="299"/>
      <c r="P22" s="141" t="s">
        <v>17</v>
      </c>
      <c r="Q22" s="141" t="s">
        <v>18</v>
      </c>
      <c r="R22" s="141" t="s">
        <v>21</v>
      </c>
      <c r="S22" s="141" t="s">
        <v>20</v>
      </c>
      <c r="T22" s="303"/>
    </row>
    <row r="23" spans="1:20" ht="79.5" thickBot="1" x14ac:dyDescent="0.3">
      <c r="A23" s="142" t="s">
        <v>179</v>
      </c>
      <c r="B23" s="143" t="s">
        <v>180</v>
      </c>
      <c r="C23" s="144">
        <f>D23+F23+G23+H23</f>
        <v>1508085.37</v>
      </c>
      <c r="D23" s="145">
        <v>1021603</v>
      </c>
      <c r="E23" s="145"/>
      <c r="F23" s="145">
        <v>180000</v>
      </c>
      <c r="G23" s="145">
        <v>153241.37</v>
      </c>
      <c r="H23" s="145">
        <v>153241</v>
      </c>
      <c r="I23" s="144">
        <f>J23+K23+L23+M23</f>
        <v>1508085.37</v>
      </c>
      <c r="J23" s="145">
        <v>1021603</v>
      </c>
      <c r="K23" s="145">
        <v>180000</v>
      </c>
      <c r="L23" s="145">
        <v>153241.37</v>
      </c>
      <c r="M23" s="145">
        <v>153241</v>
      </c>
      <c r="N23" s="145">
        <v>1161225.5900000001</v>
      </c>
      <c r="O23" s="144">
        <f>P23+Q23+R23+S23</f>
        <v>1161225.5899999999</v>
      </c>
      <c r="P23" s="145">
        <v>786633.96</v>
      </c>
      <c r="Q23" s="145">
        <v>138600.39000000001</v>
      </c>
      <c r="R23" s="145">
        <v>117995.62</v>
      </c>
      <c r="S23" s="145">
        <v>117995.62</v>
      </c>
      <c r="T23" s="146"/>
    </row>
    <row r="24" spans="1:2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242" t="s">
        <v>24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</row>
    <row r="26" spans="1:20" x14ac:dyDescent="0.25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</row>
    <row r="27" spans="1:20" ht="15.75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120" x14ac:dyDescent="0.25">
      <c r="A28" s="294" t="s">
        <v>25</v>
      </c>
      <c r="B28" s="295"/>
      <c r="C28" s="295" t="s">
        <v>26</v>
      </c>
      <c r="D28" s="295"/>
      <c r="E28" s="147"/>
      <c r="F28" s="147" t="s">
        <v>27</v>
      </c>
      <c r="G28" s="295" t="s">
        <v>28</v>
      </c>
      <c r="H28" s="295"/>
      <c r="I28" s="148" t="s">
        <v>29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412" t="s">
        <v>30</v>
      </c>
      <c r="B29" s="413"/>
      <c r="C29" s="274">
        <f>C31+C32+C33+C34</f>
        <v>1508085.37</v>
      </c>
      <c r="D29" s="274"/>
      <c r="E29" s="149"/>
      <c r="F29" s="149">
        <f>F31+F32+F33+F34</f>
        <v>99.999999999999986</v>
      </c>
      <c r="G29" s="418">
        <v>1161225.5900000001</v>
      </c>
      <c r="H29" s="418"/>
      <c r="I29" s="14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414" t="s">
        <v>31</v>
      </c>
      <c r="B30" s="415"/>
      <c r="C30" s="416"/>
      <c r="D30" s="416"/>
      <c r="E30" s="150"/>
      <c r="F30" s="150"/>
      <c r="G30" s="417"/>
      <c r="H30" s="417"/>
      <c r="I30" s="15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44.25" customHeight="1" x14ac:dyDescent="0.25">
      <c r="A31" s="412" t="s">
        <v>32</v>
      </c>
      <c r="B31" s="413"/>
      <c r="C31" s="261">
        <v>1021603</v>
      </c>
      <c r="D31" s="261"/>
      <c r="E31" s="149"/>
      <c r="F31" s="149">
        <f>ROUND((C31/C$29*100),4)</f>
        <v>67.741699999999994</v>
      </c>
      <c r="G31" s="411">
        <f>ROUND((G$29*F31/100),2)</f>
        <v>786633.96</v>
      </c>
      <c r="H31" s="411"/>
      <c r="I31" s="149">
        <f>C31-G31</f>
        <v>234969.04000000004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46.5" customHeight="1" x14ac:dyDescent="0.25">
      <c r="A32" s="412" t="s">
        <v>33</v>
      </c>
      <c r="B32" s="413"/>
      <c r="C32" s="261">
        <v>180000</v>
      </c>
      <c r="D32" s="261"/>
      <c r="E32" s="149"/>
      <c r="F32" s="149">
        <f t="shared" ref="F32:F34" si="0">ROUND((C32/C$29*100),4)</f>
        <v>11.935700000000001</v>
      </c>
      <c r="G32" s="411">
        <v>138600.39000000001</v>
      </c>
      <c r="H32" s="411"/>
      <c r="I32" s="149">
        <f t="shared" ref="I32:I34" si="1">C32-G32</f>
        <v>41399.609999999986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43.5" customHeight="1" x14ac:dyDescent="0.25">
      <c r="A33" s="412" t="s">
        <v>34</v>
      </c>
      <c r="B33" s="413"/>
      <c r="C33" s="261">
        <v>153241.37</v>
      </c>
      <c r="D33" s="261"/>
      <c r="E33" s="149"/>
      <c r="F33" s="149">
        <f t="shared" si="0"/>
        <v>10.161300000000001</v>
      </c>
      <c r="G33" s="411">
        <f t="shared" ref="G33:G34" si="2">ROUND((G$29*F33/100),2)</f>
        <v>117995.62</v>
      </c>
      <c r="H33" s="411"/>
      <c r="I33" s="149">
        <f t="shared" si="1"/>
        <v>35245.75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94.5" customHeight="1" thickBot="1" x14ac:dyDescent="0.3">
      <c r="A34" s="409" t="s">
        <v>35</v>
      </c>
      <c r="B34" s="410"/>
      <c r="C34" s="266">
        <v>153241</v>
      </c>
      <c r="D34" s="266"/>
      <c r="E34" s="151"/>
      <c r="F34" s="151">
        <f t="shared" si="0"/>
        <v>10.161300000000001</v>
      </c>
      <c r="G34" s="411">
        <f t="shared" si="2"/>
        <v>117995.62</v>
      </c>
      <c r="H34" s="411"/>
      <c r="I34" s="149">
        <f t="shared" si="1"/>
        <v>35245.380000000005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5.75" x14ac:dyDescent="0.25">
      <c r="A36" s="283" t="s">
        <v>36</v>
      </c>
      <c r="B36" s="283"/>
      <c r="C36" s="28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242" t="s">
        <v>37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0" ht="15.75" thickBot="1" x14ac:dyDescent="0.3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</row>
    <row r="39" spans="1:20" x14ac:dyDescent="0.25">
      <c r="A39" s="284" t="s">
        <v>38</v>
      </c>
      <c r="B39" s="251"/>
      <c r="C39" s="251" t="s">
        <v>39</v>
      </c>
      <c r="D39" s="251"/>
      <c r="E39" s="251"/>
      <c r="F39" s="251"/>
      <c r="G39" s="251" t="s">
        <v>40</v>
      </c>
      <c r="H39" s="252" t="s">
        <v>41</v>
      </c>
      <c r="I39" s="251" t="s">
        <v>42</v>
      </c>
      <c r="J39" s="288"/>
      <c r="K39" s="268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285"/>
      <c r="B40" s="286"/>
      <c r="C40" s="286"/>
      <c r="D40" s="286"/>
      <c r="E40" s="286"/>
      <c r="F40" s="286"/>
      <c r="G40" s="286"/>
      <c r="H40" s="287"/>
      <c r="I40" s="152"/>
      <c r="J40" s="153"/>
      <c r="K40" s="268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69" t="s">
        <v>43</v>
      </c>
      <c r="B41" s="270"/>
      <c r="C41" s="271">
        <f>C43+C44</f>
        <v>228205</v>
      </c>
      <c r="D41" s="272"/>
      <c r="E41" s="272"/>
      <c r="F41" s="273"/>
      <c r="G41" s="149">
        <f>G43+G44</f>
        <v>228205</v>
      </c>
      <c r="H41" s="154">
        <f>H43+H44</f>
        <v>0</v>
      </c>
      <c r="I41" s="274"/>
      <c r="J41" s="275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.75" x14ac:dyDescent="0.25">
      <c r="A42" s="276" t="s">
        <v>31</v>
      </c>
      <c r="B42" s="277"/>
      <c r="C42" s="278"/>
      <c r="D42" s="278"/>
      <c r="E42" s="278"/>
      <c r="F42" s="278"/>
      <c r="G42" s="149"/>
      <c r="H42" s="154"/>
      <c r="I42" s="274"/>
      <c r="J42" s="275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0.25" customHeight="1" x14ac:dyDescent="0.25">
      <c r="A43" s="258" t="s">
        <v>44</v>
      </c>
      <c r="B43" s="259"/>
      <c r="C43" s="260">
        <v>124580</v>
      </c>
      <c r="D43" s="260"/>
      <c r="E43" s="260"/>
      <c r="F43" s="260"/>
      <c r="G43" s="155">
        <v>124580</v>
      </c>
      <c r="H43" s="154">
        <f>C43-G43</f>
        <v>0</v>
      </c>
      <c r="I43" s="261"/>
      <c r="J43" s="262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35.25" customHeight="1" thickBot="1" x14ac:dyDescent="0.3">
      <c r="A44" s="263" t="s">
        <v>45</v>
      </c>
      <c r="B44" s="264"/>
      <c r="C44" s="265">
        <v>103625</v>
      </c>
      <c r="D44" s="265"/>
      <c r="E44" s="265"/>
      <c r="F44" s="265"/>
      <c r="G44" s="156">
        <v>103625</v>
      </c>
      <c r="H44" s="157">
        <f>C44-G44</f>
        <v>0</v>
      </c>
      <c r="I44" s="266"/>
      <c r="J44" s="267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.75" x14ac:dyDescent="0.25">
      <c r="A46" s="242" t="s">
        <v>46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</row>
    <row r="47" spans="1:2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158" t="s">
        <v>47</v>
      </c>
      <c r="B48" s="28"/>
      <c r="C48" s="254" t="s">
        <v>181</v>
      </c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</row>
    <row r="49" spans="1:20" ht="15.75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57" t="s">
        <v>49</v>
      </c>
      <c r="B50" s="257"/>
      <c r="C50" s="254" t="s">
        <v>182</v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</row>
    <row r="51" spans="1:20" ht="15.75" x14ac:dyDescent="0.25">
      <c r="A51" s="256"/>
      <c r="B51" s="256"/>
      <c r="C51" s="256"/>
      <c r="D51" s="256"/>
      <c r="E51" s="256"/>
      <c r="F51" s="256"/>
      <c r="G51" s="256"/>
      <c r="H51" s="256"/>
      <c r="I51" s="25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thickBot="1" x14ac:dyDescent="0.3">
      <c r="A53" s="241" t="s">
        <v>51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</row>
    <row r="54" spans="1:20" ht="45" x14ac:dyDescent="0.25">
      <c r="A54" s="159" t="s">
        <v>52</v>
      </c>
      <c r="B54" s="160" t="s">
        <v>53</v>
      </c>
      <c r="C54" s="251" t="s">
        <v>54</v>
      </c>
      <c r="D54" s="251"/>
      <c r="E54" s="161"/>
      <c r="F54" s="251" t="s">
        <v>55</v>
      </c>
      <c r="G54" s="251"/>
      <c r="H54" s="160" t="s">
        <v>56</v>
      </c>
      <c r="I54" s="252" t="s">
        <v>41</v>
      </c>
      <c r="J54" s="253"/>
      <c r="K54" s="162" t="s">
        <v>42</v>
      </c>
      <c r="L54" s="6"/>
      <c r="M54" s="6"/>
      <c r="N54" s="6"/>
      <c r="O54" s="6"/>
      <c r="P54" s="6"/>
      <c r="Q54" s="6"/>
      <c r="R54" s="6"/>
      <c r="S54" s="6"/>
      <c r="T54" s="6"/>
    </row>
    <row r="55" spans="1:20" ht="51" x14ac:dyDescent="0.25">
      <c r="A55" s="187">
        <v>1</v>
      </c>
      <c r="B55" s="177" t="s">
        <v>57</v>
      </c>
      <c r="C55" s="245"/>
      <c r="D55" s="245"/>
      <c r="E55" s="178"/>
      <c r="F55" s="245"/>
      <c r="G55" s="245"/>
      <c r="H55" s="179"/>
      <c r="I55" s="246">
        <f>F55-H55</f>
        <v>0</v>
      </c>
      <c r="J55" s="246"/>
      <c r="K55" s="180"/>
      <c r="L55" s="6"/>
      <c r="M55" s="6"/>
      <c r="N55" s="6"/>
      <c r="O55" s="6"/>
      <c r="P55" s="6"/>
      <c r="Q55" s="6"/>
      <c r="R55" s="6"/>
      <c r="S55" s="6"/>
      <c r="T55" s="6"/>
    </row>
    <row r="56" spans="1:20" ht="63.75" x14ac:dyDescent="0.25">
      <c r="A56" s="187">
        <v>2</v>
      </c>
      <c r="B56" s="177" t="s">
        <v>58</v>
      </c>
      <c r="C56" s="245" t="s">
        <v>183</v>
      </c>
      <c r="D56" s="245"/>
      <c r="E56" s="178"/>
      <c r="F56" s="245">
        <v>1508085.37</v>
      </c>
      <c r="G56" s="245"/>
      <c r="H56" s="179">
        <v>1161225.5900000001</v>
      </c>
      <c r="I56" s="246">
        <f t="shared" ref="I56:I60" si="3">F56-H56</f>
        <v>346859.78</v>
      </c>
      <c r="J56" s="246"/>
      <c r="K56" s="180" t="s">
        <v>184</v>
      </c>
      <c r="L56" s="6"/>
      <c r="M56" s="6"/>
      <c r="N56" s="6"/>
      <c r="O56" s="6"/>
      <c r="P56" s="6"/>
      <c r="Q56" s="6"/>
      <c r="R56" s="6"/>
      <c r="S56" s="6"/>
      <c r="T56" s="6"/>
    </row>
    <row r="57" spans="1:20" ht="102" x14ac:dyDescent="0.25">
      <c r="A57" s="187">
        <v>3</v>
      </c>
      <c r="B57" s="177" t="s">
        <v>60</v>
      </c>
      <c r="C57" s="245"/>
      <c r="D57" s="245"/>
      <c r="E57" s="178"/>
      <c r="F57" s="245"/>
      <c r="G57" s="245"/>
      <c r="H57" s="179"/>
      <c r="I57" s="246">
        <f t="shared" si="3"/>
        <v>0</v>
      </c>
      <c r="J57" s="246"/>
      <c r="K57" s="180"/>
      <c r="L57" s="6"/>
      <c r="M57" s="6"/>
      <c r="N57" s="6"/>
      <c r="O57" s="6"/>
      <c r="P57" s="6"/>
      <c r="Q57" s="6"/>
      <c r="R57" s="6"/>
      <c r="S57" s="6"/>
      <c r="T57" s="6"/>
    </row>
    <row r="58" spans="1:20" ht="102" x14ac:dyDescent="0.25">
      <c r="A58" s="187">
        <v>4</v>
      </c>
      <c r="B58" s="177" t="s">
        <v>61</v>
      </c>
      <c r="C58" s="245"/>
      <c r="D58" s="245"/>
      <c r="E58" s="178"/>
      <c r="F58" s="245"/>
      <c r="G58" s="245"/>
      <c r="H58" s="179"/>
      <c r="I58" s="246">
        <f t="shared" si="3"/>
        <v>0</v>
      </c>
      <c r="J58" s="246"/>
      <c r="K58" s="180"/>
      <c r="L58" s="6"/>
      <c r="M58" s="6"/>
      <c r="N58" s="6"/>
      <c r="O58" s="6"/>
      <c r="P58" s="6"/>
      <c r="Q58" s="6"/>
      <c r="R58" s="6"/>
      <c r="S58" s="6"/>
      <c r="T58" s="6"/>
    </row>
    <row r="59" spans="1:20" ht="25.5" x14ac:dyDescent="0.25">
      <c r="A59" s="187">
        <v>5</v>
      </c>
      <c r="B59" s="177" t="s">
        <v>62</v>
      </c>
      <c r="C59" s="245"/>
      <c r="D59" s="245"/>
      <c r="E59" s="178"/>
      <c r="F59" s="245"/>
      <c r="G59" s="245"/>
      <c r="H59" s="179"/>
      <c r="I59" s="246">
        <f t="shared" si="3"/>
        <v>0</v>
      </c>
      <c r="J59" s="246"/>
      <c r="K59" s="180"/>
      <c r="L59" s="6"/>
      <c r="M59" s="6"/>
      <c r="N59" s="6"/>
      <c r="O59" s="6"/>
      <c r="P59" s="6"/>
      <c r="Q59" s="6"/>
      <c r="R59" s="6"/>
      <c r="S59" s="6"/>
      <c r="T59" s="6"/>
    </row>
    <row r="60" spans="1:20" x14ac:dyDescent="0.25">
      <c r="A60" s="187">
        <v>6</v>
      </c>
      <c r="B60" s="177" t="s">
        <v>63</v>
      </c>
      <c r="C60" s="245"/>
      <c r="D60" s="245"/>
      <c r="E60" s="178"/>
      <c r="F60" s="245"/>
      <c r="G60" s="245"/>
      <c r="H60" s="179"/>
      <c r="I60" s="246">
        <f t="shared" si="3"/>
        <v>0</v>
      </c>
      <c r="J60" s="246"/>
      <c r="K60" s="180"/>
      <c r="L60" s="6"/>
      <c r="M60" s="6"/>
      <c r="N60" s="6"/>
      <c r="O60" s="6"/>
      <c r="P60" s="6"/>
      <c r="Q60" s="6"/>
      <c r="R60" s="6"/>
      <c r="S60" s="6"/>
      <c r="T60" s="6"/>
    </row>
    <row r="61" spans="1:20" ht="15.75" thickBot="1" x14ac:dyDescent="0.3">
      <c r="A61" s="188"/>
      <c r="B61" s="181" t="s">
        <v>64</v>
      </c>
      <c r="C61" s="247"/>
      <c r="D61" s="247"/>
      <c r="E61" s="247"/>
      <c r="F61" s="248">
        <f>SUM(F55:F60)</f>
        <v>1508085.37</v>
      </c>
      <c r="G61" s="249"/>
      <c r="H61" s="182">
        <f>SUM(H55:H60)</f>
        <v>1161225.5900000001</v>
      </c>
      <c r="I61" s="248">
        <f>SUM(I55:J60)</f>
        <v>346859.78</v>
      </c>
      <c r="J61" s="249"/>
      <c r="K61" s="183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242" t="s">
        <v>65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</row>
    <row r="64" spans="1:20" x14ac:dyDescent="0.2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</row>
    <row r="65" spans="1:20" x14ac:dyDescent="0.2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</row>
    <row r="66" spans="1:20" x14ac:dyDescent="0.2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</row>
    <row r="67" spans="1:20" ht="15.75" x14ac:dyDescent="0.25">
      <c r="A67" s="243" t="s">
        <v>66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</row>
    <row r="68" spans="1:20" ht="15.75" x14ac:dyDescent="0.25">
      <c r="A68" s="238" t="s">
        <v>67</v>
      </c>
      <c r="B68" s="238"/>
      <c r="C68" s="238"/>
      <c r="D68" s="238"/>
      <c r="E68" s="238"/>
      <c r="F68" s="238"/>
      <c r="G68" s="240" t="s">
        <v>185</v>
      </c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</row>
    <row r="69" spans="1:20" ht="15.75" x14ac:dyDescent="0.25">
      <c r="A69" s="231" t="s">
        <v>69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44"/>
      <c r="M69" s="244"/>
      <c r="N69" s="244"/>
      <c r="O69" s="244"/>
      <c r="P69" s="244"/>
      <c r="Q69" s="244"/>
      <c r="R69" s="244"/>
      <c r="S69" s="244"/>
      <c r="T69" s="244"/>
    </row>
    <row r="70" spans="1:20" ht="15.75" x14ac:dyDescent="0.25">
      <c r="A70" s="17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75" x14ac:dyDescent="0.25">
      <c r="A71" s="172" t="s">
        <v>71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.75" x14ac:dyDescent="0.25">
      <c r="A72" s="238" t="s">
        <v>72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9" t="s">
        <v>186</v>
      </c>
      <c r="R72" s="239"/>
      <c r="S72" s="239"/>
      <c r="T72" s="239"/>
    </row>
    <row r="73" spans="1:20" ht="15.75" x14ac:dyDescent="0.25">
      <c r="A73" s="238" t="s">
        <v>138</v>
      </c>
      <c r="B73" s="238"/>
      <c r="C73" s="238"/>
      <c r="D73" s="408" t="s">
        <v>187</v>
      </c>
      <c r="E73" s="408"/>
      <c r="F73" s="408"/>
      <c r="G73" s="408"/>
      <c r="H73" s="172"/>
      <c r="I73" s="172"/>
      <c r="J73" s="172"/>
      <c r="K73" s="172"/>
      <c r="L73" s="172"/>
      <c r="M73" s="172"/>
      <c r="N73" s="172"/>
      <c r="O73" s="172"/>
      <c r="P73" s="6"/>
      <c r="Q73" s="6"/>
      <c r="R73" s="6"/>
      <c r="S73" s="6"/>
      <c r="T73" s="6"/>
    </row>
    <row r="74" spans="1:20" ht="15.75" x14ac:dyDescent="0.25">
      <c r="A74" s="17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.75" x14ac:dyDescent="0.25">
      <c r="A75" s="241" t="s">
        <v>76</v>
      </c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</row>
    <row r="76" spans="1:2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5.75" x14ac:dyDescent="0.25">
      <c r="A77" s="233" t="s">
        <v>166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</row>
    <row r="78" spans="1:20" ht="15.75" x14ac:dyDescent="0.25">
      <c r="A78" s="6"/>
      <c r="B78" s="6"/>
      <c r="C78" s="173" t="s">
        <v>78</v>
      </c>
      <c r="D78" s="174" t="s">
        <v>165</v>
      </c>
      <c r="E78" s="6"/>
      <c r="F78" s="6"/>
      <c r="G78" s="232" t="s">
        <v>80</v>
      </c>
      <c r="H78" s="232"/>
      <c r="I78" s="175"/>
      <c r="J78" s="175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5.75" x14ac:dyDescent="0.25">
      <c r="A80" s="233" t="s">
        <v>188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</row>
    <row r="81" spans="1:20" ht="15.75" x14ac:dyDescent="0.25">
      <c r="A81" s="6"/>
      <c r="B81" s="6"/>
      <c r="C81" s="173" t="s">
        <v>78</v>
      </c>
      <c r="D81" s="174" t="s">
        <v>165</v>
      </c>
      <c r="E81" s="6"/>
      <c r="F81" s="6"/>
      <c r="G81" s="232" t="s">
        <v>80</v>
      </c>
      <c r="H81" s="232"/>
      <c r="I81" s="175"/>
      <c r="J81" s="175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.75" x14ac:dyDescent="0.25">
      <c r="A83" s="176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5.75" x14ac:dyDescent="0.25">
      <c r="A84" s="172"/>
      <c r="B84" s="6"/>
      <c r="C84" s="6"/>
      <c r="D84" s="6"/>
      <c r="E84" s="6"/>
      <c r="F84" s="6"/>
      <c r="G84" s="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5.75" x14ac:dyDescent="0.25">
      <c r="A85" s="172" t="s">
        <v>83</v>
      </c>
      <c r="B85" s="234">
        <v>45666</v>
      </c>
      <c r="C85" s="23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.75" x14ac:dyDescent="0.25">
      <c r="A87" s="236" t="s">
        <v>189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</row>
    <row r="88" spans="1:20" ht="15.75" x14ac:dyDescent="0.25">
      <c r="A88" s="6"/>
      <c r="B88" s="6"/>
      <c r="C88" s="173" t="s">
        <v>78</v>
      </c>
      <c r="D88" s="174" t="s">
        <v>165</v>
      </c>
      <c r="E88" s="6"/>
      <c r="F88" s="6"/>
      <c r="G88" s="237" t="s">
        <v>80</v>
      </c>
      <c r="H88" s="237"/>
      <c r="I88" s="6"/>
      <c r="J88" s="237" t="s">
        <v>85</v>
      </c>
      <c r="K88" s="237"/>
      <c r="L88" s="175"/>
      <c r="M88" s="175"/>
      <c r="N88" s="175"/>
      <c r="O88" s="6"/>
      <c r="P88" s="6"/>
      <c r="Q88" s="6"/>
      <c r="R88" s="6"/>
      <c r="S88" s="6"/>
      <c r="T88" s="6"/>
    </row>
    <row r="89" spans="1:2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.75" x14ac:dyDescent="0.25">
      <c r="A90" s="228" t="s">
        <v>86</v>
      </c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</row>
  </sheetData>
  <mergeCells count="114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3:B43"/>
    <mergeCell ref="C43:F43"/>
    <mergeCell ref="I43:J43"/>
    <mergeCell ref="A44:B44"/>
    <mergeCell ref="C44:F44"/>
    <mergeCell ref="I44:J44"/>
    <mergeCell ref="K39:K40"/>
    <mergeCell ref="A41:B41"/>
    <mergeCell ref="C41:F41"/>
    <mergeCell ref="I41:J41"/>
    <mergeCell ref="A42:B42"/>
    <mergeCell ref="C42:F42"/>
    <mergeCell ref="I42:J42"/>
    <mergeCell ref="A53:T53"/>
    <mergeCell ref="C54:D54"/>
    <mergeCell ref="F54:G54"/>
    <mergeCell ref="I54:J54"/>
    <mergeCell ref="C55:D55"/>
    <mergeCell ref="F55:G55"/>
    <mergeCell ref="I55:J55"/>
    <mergeCell ref="A46:T46"/>
    <mergeCell ref="C48:T48"/>
    <mergeCell ref="A49:I49"/>
    <mergeCell ref="A50:B50"/>
    <mergeCell ref="C50:T50"/>
    <mergeCell ref="A51:I51"/>
    <mergeCell ref="C58:D58"/>
    <mergeCell ref="F58:G58"/>
    <mergeCell ref="I58:J58"/>
    <mergeCell ref="C59:D59"/>
    <mergeCell ref="F59:G59"/>
    <mergeCell ref="I59:J59"/>
    <mergeCell ref="C56:D56"/>
    <mergeCell ref="F56:G56"/>
    <mergeCell ref="I56:J56"/>
    <mergeCell ref="C57:D57"/>
    <mergeCell ref="F57:G57"/>
    <mergeCell ref="I57:J57"/>
    <mergeCell ref="A63:T66"/>
    <mergeCell ref="A67:T67"/>
    <mergeCell ref="A68:F68"/>
    <mergeCell ref="G68:T68"/>
    <mergeCell ref="A69:K69"/>
    <mergeCell ref="L69:T69"/>
    <mergeCell ref="C60:D60"/>
    <mergeCell ref="F60:G60"/>
    <mergeCell ref="I60:J60"/>
    <mergeCell ref="C61:E61"/>
    <mergeCell ref="F61:G61"/>
    <mergeCell ref="I61:J61"/>
    <mergeCell ref="A90:T90"/>
    <mergeCell ref="G78:H78"/>
    <mergeCell ref="A80:T80"/>
    <mergeCell ref="G81:H81"/>
    <mergeCell ref="B85:C85"/>
    <mergeCell ref="A87:T87"/>
    <mergeCell ref="G88:H88"/>
    <mergeCell ref="J88:K88"/>
    <mergeCell ref="A72:P72"/>
    <mergeCell ref="Q72:T72"/>
    <mergeCell ref="A73:C73"/>
    <mergeCell ref="D73:G73"/>
    <mergeCell ref="A75:T75"/>
    <mergeCell ref="A77:T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2"/>
  <sheetViews>
    <sheetView topLeftCell="A58" workbookViewId="0">
      <selection activeCell="A77" sqref="A77:T77"/>
    </sheetView>
  </sheetViews>
  <sheetFormatPr defaultRowHeight="15" x14ac:dyDescent="0.25"/>
  <cols>
    <col min="2" max="2" width="19.7109375" customWidth="1"/>
    <col min="5" max="5" width="9.140625" hidden="1" customWidth="1"/>
    <col min="7" max="7" width="13.140625" customWidth="1"/>
  </cols>
  <sheetData>
    <row r="1" spans="1:20" x14ac:dyDescent="0.25">
      <c r="P1" s="300" t="s">
        <v>0</v>
      </c>
      <c r="Q1" s="300"/>
      <c r="R1" s="300"/>
      <c r="S1" s="300"/>
      <c r="T1" s="300"/>
    </row>
    <row r="2" spans="1:20" x14ac:dyDescent="0.25">
      <c r="P2" s="300"/>
      <c r="Q2" s="300"/>
      <c r="R2" s="300"/>
      <c r="S2" s="300"/>
      <c r="T2" s="300"/>
    </row>
    <row r="3" spans="1:20" x14ac:dyDescent="0.25">
      <c r="P3" s="300"/>
      <c r="Q3" s="300"/>
      <c r="R3" s="300"/>
      <c r="S3" s="300"/>
      <c r="T3" s="300"/>
    </row>
    <row r="4" spans="1:20" x14ac:dyDescent="0.25">
      <c r="P4" s="300"/>
      <c r="Q4" s="300"/>
      <c r="R4" s="300"/>
      <c r="S4" s="300"/>
      <c r="T4" s="300"/>
    </row>
    <row r="5" spans="1:20" x14ac:dyDescent="0.25">
      <c r="P5" s="300"/>
      <c r="Q5" s="300"/>
      <c r="R5" s="300"/>
      <c r="S5" s="300"/>
      <c r="T5" s="300"/>
    </row>
    <row r="6" spans="1:20" x14ac:dyDescent="0.25">
      <c r="P6" s="300"/>
      <c r="Q6" s="300"/>
      <c r="R6" s="300"/>
      <c r="S6" s="300"/>
      <c r="T6" s="300"/>
    </row>
    <row r="7" spans="1:20" x14ac:dyDescent="0.25">
      <c r="P7" s="300"/>
      <c r="Q7" s="300"/>
      <c r="R7" s="300"/>
      <c r="S7" s="300"/>
      <c r="T7" s="300"/>
    </row>
    <row r="9" spans="1:20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3" spans="1:20" ht="15.75" x14ac:dyDescent="0.25">
      <c r="A13" s="320" t="s">
        <v>2</v>
      </c>
      <c r="B13" s="320"/>
      <c r="C13" s="320"/>
      <c r="D13" s="321" t="s">
        <v>3</v>
      </c>
      <c r="E13" s="321"/>
      <c r="F13" s="321"/>
      <c r="G13" s="3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5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x14ac:dyDescent="0.25">
      <c r="H15" s="3"/>
    </row>
    <row r="16" spans="1:20" ht="15.75" x14ac:dyDescent="0.25">
      <c r="A16" s="322" t="s">
        <v>6</v>
      </c>
      <c r="B16" s="322"/>
      <c r="C16" s="322"/>
    </row>
    <row r="17" spans="1:20" ht="68.25" customHeight="1" x14ac:dyDescent="0.25">
      <c r="A17" s="320" t="s">
        <v>7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</row>
    <row r="18" spans="1:20" x14ac:dyDescent="0.25">
      <c r="A18" s="323" t="s">
        <v>8</v>
      </c>
      <c r="B18" s="325" t="s">
        <v>9</v>
      </c>
      <c r="C18" s="327" t="s">
        <v>10</v>
      </c>
      <c r="D18" s="328"/>
      <c r="E18" s="328"/>
      <c r="F18" s="328"/>
      <c r="G18" s="328"/>
      <c r="H18" s="329"/>
      <c r="I18" s="336" t="s">
        <v>11</v>
      </c>
      <c r="J18" s="336"/>
      <c r="K18" s="336"/>
      <c r="L18" s="336"/>
      <c r="M18" s="336"/>
      <c r="N18" s="336" t="s">
        <v>12</v>
      </c>
      <c r="O18" s="336" t="s">
        <v>13</v>
      </c>
      <c r="P18" s="336"/>
      <c r="Q18" s="336"/>
      <c r="R18" s="336"/>
      <c r="S18" s="336"/>
      <c r="T18" s="338" t="s">
        <v>14</v>
      </c>
    </row>
    <row r="19" spans="1:20" x14ac:dyDescent="0.25">
      <c r="A19" s="324"/>
      <c r="B19" s="326"/>
      <c r="C19" s="330"/>
      <c r="D19" s="331"/>
      <c r="E19" s="331"/>
      <c r="F19" s="331"/>
      <c r="G19" s="331"/>
      <c r="H19" s="332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9"/>
    </row>
    <row r="20" spans="1:20" x14ac:dyDescent="0.25">
      <c r="A20" s="324"/>
      <c r="B20" s="326"/>
      <c r="C20" s="333"/>
      <c r="D20" s="334"/>
      <c r="E20" s="334"/>
      <c r="F20" s="334"/>
      <c r="G20" s="334"/>
      <c r="H20" s="335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9"/>
    </row>
    <row r="21" spans="1:20" x14ac:dyDescent="0.25">
      <c r="A21" s="324"/>
      <c r="B21" s="326"/>
      <c r="C21" s="337" t="s">
        <v>15</v>
      </c>
      <c r="D21" s="340" t="s">
        <v>16</v>
      </c>
      <c r="E21" s="340"/>
      <c r="F21" s="340"/>
      <c r="G21" s="340"/>
      <c r="H21" s="340"/>
      <c r="I21" s="5"/>
      <c r="J21" s="340" t="s">
        <v>16</v>
      </c>
      <c r="K21" s="340"/>
      <c r="L21" s="340"/>
      <c r="M21" s="340"/>
      <c r="N21" s="337"/>
      <c r="O21" s="337" t="s">
        <v>15</v>
      </c>
      <c r="P21" s="337" t="s">
        <v>16</v>
      </c>
      <c r="Q21" s="337"/>
      <c r="R21" s="337"/>
      <c r="S21" s="337"/>
      <c r="T21" s="339"/>
    </row>
    <row r="22" spans="1:20" ht="191.25" x14ac:dyDescent="0.25">
      <c r="A22" s="324"/>
      <c r="B22" s="326"/>
      <c r="C22" s="337"/>
      <c r="D22" s="4" t="s">
        <v>17</v>
      </c>
      <c r="E22" s="4" t="s">
        <v>18</v>
      </c>
      <c r="F22" s="4" t="s">
        <v>18</v>
      </c>
      <c r="G22" s="4" t="s">
        <v>19</v>
      </c>
      <c r="H22" s="4" t="s">
        <v>20</v>
      </c>
      <c r="I22" s="4" t="s">
        <v>15</v>
      </c>
      <c r="J22" s="4" t="s">
        <v>17</v>
      </c>
      <c r="K22" s="4" t="s">
        <v>18</v>
      </c>
      <c r="L22" s="4" t="s">
        <v>21</v>
      </c>
      <c r="M22" s="4" t="s">
        <v>20</v>
      </c>
      <c r="N22" s="337"/>
      <c r="O22" s="337"/>
      <c r="P22" s="4" t="s">
        <v>17</v>
      </c>
      <c r="Q22" s="4" t="s">
        <v>18</v>
      </c>
      <c r="R22" s="4" t="s">
        <v>21</v>
      </c>
      <c r="S22" s="4" t="s">
        <v>20</v>
      </c>
      <c r="T22" s="339"/>
    </row>
    <row r="23" spans="1:20" ht="60" customHeight="1" x14ac:dyDescent="0.25">
      <c r="A23" s="7" t="s">
        <v>89</v>
      </c>
      <c r="B23" s="8" t="s">
        <v>90</v>
      </c>
      <c r="C23" s="9">
        <f>D23+F23+G23+H23</f>
        <v>1984327.16</v>
      </c>
      <c r="D23" s="10">
        <v>1200000</v>
      </c>
      <c r="E23" s="10"/>
      <c r="F23" s="10">
        <v>180000</v>
      </c>
      <c r="G23" s="10">
        <v>180000</v>
      </c>
      <c r="H23" s="10">
        <v>424327.16</v>
      </c>
      <c r="I23" s="9">
        <f>J23+K23+L23+M23</f>
        <v>1984327.16</v>
      </c>
      <c r="J23" s="10">
        <v>1200000</v>
      </c>
      <c r="K23" s="10">
        <v>180000</v>
      </c>
      <c r="L23" s="10">
        <v>180000</v>
      </c>
      <c r="M23" s="10">
        <v>424327.16</v>
      </c>
      <c r="N23" s="10">
        <v>1587461.56</v>
      </c>
      <c r="O23" s="9">
        <f>P23+Q23+R23+S23</f>
        <v>1587461.56</v>
      </c>
      <c r="P23" s="10">
        <v>959999.92</v>
      </c>
      <c r="Q23" s="10">
        <v>144000.22</v>
      </c>
      <c r="R23" s="10">
        <v>144000.23000000001</v>
      </c>
      <c r="S23" s="10">
        <v>339461.19</v>
      </c>
      <c r="T23" s="11"/>
    </row>
    <row r="25" spans="1:20" x14ac:dyDescent="0.25">
      <c r="A25" s="320" t="s">
        <v>24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</row>
    <row r="26" spans="1:20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0" x14ac:dyDescent="0.25">
      <c r="A28" s="341" t="s">
        <v>25</v>
      </c>
      <c r="B28" s="342"/>
      <c r="C28" s="342" t="s">
        <v>26</v>
      </c>
      <c r="D28" s="342"/>
      <c r="E28" s="12"/>
      <c r="F28" s="12" t="s">
        <v>27</v>
      </c>
      <c r="G28" s="342" t="s">
        <v>28</v>
      </c>
      <c r="H28" s="342"/>
      <c r="I28" s="13" t="s">
        <v>29</v>
      </c>
    </row>
    <row r="29" spans="1:20" x14ac:dyDescent="0.25">
      <c r="A29" s="343" t="s">
        <v>30</v>
      </c>
      <c r="B29" s="344"/>
      <c r="C29" s="345">
        <f>C31+C32+C33+C34</f>
        <v>1984327.16</v>
      </c>
      <c r="D29" s="345"/>
      <c r="E29" s="14"/>
      <c r="F29" s="14">
        <f>F31+F32+F33+F34</f>
        <v>100</v>
      </c>
      <c r="G29" s="346">
        <v>1587461.56</v>
      </c>
      <c r="H29" s="346"/>
      <c r="I29" s="14"/>
    </row>
    <row r="30" spans="1:20" x14ac:dyDescent="0.25">
      <c r="A30" s="347" t="s">
        <v>31</v>
      </c>
      <c r="B30" s="348"/>
      <c r="C30" s="349"/>
      <c r="D30" s="349"/>
      <c r="E30" s="15"/>
      <c r="F30" s="15"/>
      <c r="G30" s="350"/>
      <c r="H30" s="350"/>
      <c r="I30" s="15"/>
    </row>
    <row r="31" spans="1:20" x14ac:dyDescent="0.25">
      <c r="A31" s="343" t="s">
        <v>32</v>
      </c>
      <c r="B31" s="344"/>
      <c r="C31" s="351">
        <v>1200000</v>
      </c>
      <c r="D31" s="351"/>
      <c r="E31" s="14"/>
      <c r="F31" s="14">
        <f t="shared" ref="F31:F34" si="0">ROUND((C31/C$29*100),4)</f>
        <v>60.4739</v>
      </c>
      <c r="G31" s="352">
        <f>ROUND((G$29*F31/100),2)</f>
        <v>959999.92</v>
      </c>
      <c r="H31" s="352"/>
      <c r="I31" s="14">
        <f t="shared" ref="I31:I34" si="1">C31-G31</f>
        <v>240000.07999999996</v>
      </c>
    </row>
    <row r="32" spans="1:20" x14ac:dyDescent="0.25">
      <c r="A32" s="343" t="s">
        <v>33</v>
      </c>
      <c r="B32" s="344"/>
      <c r="C32" s="351">
        <v>180000</v>
      </c>
      <c r="D32" s="351"/>
      <c r="E32" s="14"/>
      <c r="F32" s="14">
        <f t="shared" si="0"/>
        <v>9.0710999999999995</v>
      </c>
      <c r="G32" s="352">
        <v>144000.22</v>
      </c>
      <c r="H32" s="352"/>
      <c r="I32" s="14">
        <f t="shared" si="1"/>
        <v>35999.78</v>
      </c>
    </row>
    <row r="33" spans="1:20" x14ac:dyDescent="0.25">
      <c r="A33" s="343" t="s">
        <v>34</v>
      </c>
      <c r="B33" s="344"/>
      <c r="C33" s="351">
        <v>180000</v>
      </c>
      <c r="D33" s="351"/>
      <c r="E33" s="14"/>
      <c r="F33" s="14">
        <f t="shared" si="0"/>
        <v>9.0710999999999995</v>
      </c>
      <c r="G33" s="352">
        <f t="shared" ref="G33:G34" si="2">ROUND((G$29*F33/100),2)</f>
        <v>144000.23000000001</v>
      </c>
      <c r="H33" s="352"/>
      <c r="I33" s="14">
        <f t="shared" si="1"/>
        <v>35999.76999999999</v>
      </c>
    </row>
    <row r="34" spans="1:20" x14ac:dyDescent="0.25">
      <c r="A34" s="343" t="s">
        <v>35</v>
      </c>
      <c r="B34" s="344"/>
      <c r="C34" s="377">
        <v>424327.16</v>
      </c>
      <c r="D34" s="377"/>
      <c r="E34" s="17"/>
      <c r="F34" s="14">
        <f t="shared" si="0"/>
        <v>21.383900000000001</v>
      </c>
      <c r="G34" s="352">
        <f t="shared" si="2"/>
        <v>339461.19</v>
      </c>
      <c r="H34" s="352"/>
      <c r="I34" s="14">
        <f t="shared" si="1"/>
        <v>84865.969999999972</v>
      </c>
    </row>
    <row r="36" spans="1:20" ht="15.75" x14ac:dyDescent="0.25">
      <c r="A36" s="322" t="s">
        <v>36</v>
      </c>
      <c r="B36" s="322"/>
      <c r="C36" s="322"/>
    </row>
    <row r="37" spans="1:20" x14ac:dyDescent="0.25">
      <c r="A37" s="320" t="s">
        <v>37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0" x14ac:dyDescent="0.25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0" x14ac:dyDescent="0.25">
      <c r="A39" s="353" t="s">
        <v>38</v>
      </c>
      <c r="B39" s="354"/>
      <c r="C39" s="354" t="s">
        <v>39</v>
      </c>
      <c r="D39" s="354"/>
      <c r="E39" s="354"/>
      <c r="F39" s="354"/>
      <c r="G39" s="354" t="s">
        <v>40</v>
      </c>
      <c r="H39" s="357" t="s">
        <v>41</v>
      </c>
      <c r="I39" s="354" t="s">
        <v>42</v>
      </c>
      <c r="J39" s="359"/>
      <c r="K39" s="360"/>
    </row>
    <row r="40" spans="1:20" x14ac:dyDescent="0.25">
      <c r="A40" s="355"/>
      <c r="B40" s="356"/>
      <c r="C40" s="356"/>
      <c r="D40" s="356"/>
      <c r="E40" s="356"/>
      <c r="F40" s="356"/>
      <c r="G40" s="356"/>
      <c r="H40" s="358"/>
      <c r="I40" s="21"/>
      <c r="J40" s="22"/>
      <c r="K40" s="360"/>
    </row>
    <row r="41" spans="1:20" x14ac:dyDescent="0.25">
      <c r="A41" s="361" t="s">
        <v>43</v>
      </c>
      <c r="B41" s="362"/>
      <c r="C41" s="363">
        <f>C43+C44</f>
        <v>240858.97999999998</v>
      </c>
      <c r="D41" s="364"/>
      <c r="E41" s="364"/>
      <c r="F41" s="365"/>
      <c r="G41" s="14">
        <f>G43+G44</f>
        <v>240858.97999999998</v>
      </c>
      <c r="H41" s="24">
        <f>H43+H44</f>
        <v>0</v>
      </c>
      <c r="I41" s="345"/>
      <c r="J41" s="366"/>
    </row>
    <row r="42" spans="1:20" ht="15.75" x14ac:dyDescent="0.25">
      <c r="A42" s="367" t="s">
        <v>31</v>
      </c>
      <c r="B42" s="368"/>
      <c r="C42" s="369"/>
      <c r="D42" s="369"/>
      <c r="E42" s="369"/>
      <c r="F42" s="369"/>
      <c r="G42" s="14"/>
      <c r="H42" s="24"/>
      <c r="I42" s="345"/>
      <c r="J42" s="366"/>
    </row>
    <row r="43" spans="1:20" ht="15.75" x14ac:dyDescent="0.25">
      <c r="A43" s="370" t="s">
        <v>44</v>
      </c>
      <c r="B43" s="371"/>
      <c r="C43" s="372">
        <v>120646.9</v>
      </c>
      <c r="D43" s="372"/>
      <c r="E43" s="372"/>
      <c r="F43" s="372"/>
      <c r="G43" s="16">
        <v>120646.9</v>
      </c>
      <c r="H43" s="24">
        <f t="shared" ref="H43:H44" si="3">C43-G43</f>
        <v>0</v>
      </c>
      <c r="I43" s="351"/>
      <c r="J43" s="373"/>
    </row>
    <row r="44" spans="1:20" ht="15.75" x14ac:dyDescent="0.25">
      <c r="A44" s="374" t="s">
        <v>45</v>
      </c>
      <c r="B44" s="375"/>
      <c r="C44" s="376">
        <v>120212.08</v>
      </c>
      <c r="D44" s="376"/>
      <c r="E44" s="376"/>
      <c r="F44" s="376"/>
      <c r="G44" s="25">
        <v>120212.08</v>
      </c>
      <c r="H44" s="26">
        <f t="shared" si="3"/>
        <v>0</v>
      </c>
      <c r="I44" s="377"/>
      <c r="J44" s="378"/>
    </row>
    <row r="46" spans="1:20" ht="15.75" x14ac:dyDescent="0.25">
      <c r="A46" s="320" t="s">
        <v>46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</row>
    <row r="48" spans="1:20" x14ac:dyDescent="0.25">
      <c r="A48" s="27" t="s">
        <v>47</v>
      </c>
      <c r="B48" s="28"/>
      <c r="C48" s="379" t="s">
        <v>91</v>
      </c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</row>
    <row r="49" spans="1:20" ht="15.75" x14ac:dyDescent="0.25">
      <c r="A49" s="381"/>
      <c r="B49" s="381"/>
      <c r="C49" s="381"/>
      <c r="D49" s="381"/>
      <c r="E49" s="381"/>
      <c r="F49" s="381"/>
      <c r="G49" s="381"/>
      <c r="H49" s="381"/>
      <c r="I49" s="381"/>
    </row>
    <row r="50" spans="1:20" x14ac:dyDescent="0.25">
      <c r="A50" s="382" t="s">
        <v>49</v>
      </c>
      <c r="B50" s="382"/>
      <c r="C50" s="379" t="s">
        <v>92</v>
      </c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</row>
    <row r="51" spans="1:20" ht="15.75" x14ac:dyDescent="0.25">
      <c r="A51" s="381"/>
      <c r="B51" s="381"/>
      <c r="C51" s="381"/>
      <c r="D51" s="381"/>
      <c r="E51" s="381"/>
      <c r="F51" s="381"/>
      <c r="G51" s="381"/>
      <c r="H51" s="381"/>
      <c r="I51" s="381"/>
    </row>
    <row r="53" spans="1:20" ht="15.75" x14ac:dyDescent="0.25">
      <c r="A53" s="394" t="s">
        <v>51</v>
      </c>
      <c r="B53" s="394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</row>
    <row r="54" spans="1:20" ht="45" x14ac:dyDescent="0.25">
      <c r="A54" s="18" t="s">
        <v>52</v>
      </c>
      <c r="B54" s="19" t="s">
        <v>53</v>
      </c>
      <c r="C54" s="354" t="s">
        <v>54</v>
      </c>
      <c r="D54" s="354"/>
      <c r="E54" s="30"/>
      <c r="F54" s="354" t="s">
        <v>55</v>
      </c>
      <c r="G54" s="354"/>
      <c r="H54" s="19" t="s">
        <v>56</v>
      </c>
      <c r="I54" s="357" t="s">
        <v>41</v>
      </c>
      <c r="J54" s="384"/>
      <c r="K54" s="20" t="s">
        <v>42</v>
      </c>
    </row>
    <row r="55" spans="1:20" ht="60" x14ac:dyDescent="0.25">
      <c r="A55" s="23">
        <v>1</v>
      </c>
      <c r="B55" s="31" t="s">
        <v>57</v>
      </c>
      <c r="C55" s="385"/>
      <c r="D55" s="385"/>
      <c r="E55" s="33"/>
      <c r="F55" s="385"/>
      <c r="G55" s="385"/>
      <c r="H55" s="32"/>
      <c r="I55" s="386">
        <f t="shared" ref="I55:I61" si="4">F55-H55</f>
        <v>0</v>
      </c>
      <c r="J55" s="386"/>
      <c r="K55" s="34"/>
    </row>
    <row r="56" spans="1:20" ht="78.75" x14ac:dyDescent="0.25">
      <c r="A56" s="23">
        <v>2</v>
      </c>
      <c r="B56" s="31" t="s">
        <v>58</v>
      </c>
      <c r="C56" s="387" t="s">
        <v>93</v>
      </c>
      <c r="D56" s="387"/>
      <c r="E56" s="33"/>
      <c r="F56" s="385">
        <v>1984327.16</v>
      </c>
      <c r="G56" s="385"/>
      <c r="H56" s="32">
        <v>1587461.56</v>
      </c>
      <c r="I56" s="386">
        <f t="shared" si="4"/>
        <v>396865.59999999986</v>
      </c>
      <c r="J56" s="386"/>
      <c r="K56" s="34" t="s">
        <v>94</v>
      </c>
    </row>
    <row r="57" spans="1:20" ht="105" x14ac:dyDescent="0.25">
      <c r="A57" s="23">
        <v>3</v>
      </c>
      <c r="B57" s="31" t="s">
        <v>60</v>
      </c>
      <c r="C57" s="385"/>
      <c r="D57" s="385"/>
      <c r="E57" s="33"/>
      <c r="F57" s="385"/>
      <c r="G57" s="385"/>
      <c r="H57" s="32"/>
      <c r="I57" s="386">
        <f t="shared" si="4"/>
        <v>0</v>
      </c>
      <c r="J57" s="386"/>
      <c r="K57" s="34"/>
    </row>
    <row r="58" spans="1:20" ht="105" x14ac:dyDescent="0.25">
      <c r="A58" s="23">
        <v>4</v>
      </c>
      <c r="B58" s="31" t="s">
        <v>61</v>
      </c>
      <c r="C58" s="385"/>
      <c r="D58" s="385"/>
      <c r="E58" s="33"/>
      <c r="F58" s="385"/>
      <c r="G58" s="385"/>
      <c r="H58" s="32"/>
      <c r="I58" s="386">
        <f t="shared" si="4"/>
        <v>0</v>
      </c>
      <c r="J58" s="386"/>
      <c r="K58" s="34"/>
    </row>
    <row r="59" spans="1:20" ht="30" x14ac:dyDescent="0.25">
      <c r="A59" s="23">
        <v>5</v>
      </c>
      <c r="B59" s="31" t="s">
        <v>62</v>
      </c>
      <c r="C59" s="385"/>
      <c r="D59" s="385"/>
      <c r="E59" s="33"/>
      <c r="F59" s="385"/>
      <c r="G59" s="385"/>
      <c r="H59" s="32"/>
      <c r="I59" s="386">
        <f t="shared" si="4"/>
        <v>0</v>
      </c>
      <c r="J59" s="386"/>
      <c r="K59" s="34"/>
    </row>
    <row r="60" spans="1:20" ht="15.75" x14ac:dyDescent="0.25">
      <c r="A60" s="23">
        <v>6</v>
      </c>
      <c r="B60" s="31" t="s">
        <v>63</v>
      </c>
      <c r="C60" s="385"/>
      <c r="D60" s="385"/>
      <c r="E60" s="33"/>
      <c r="F60" s="385"/>
      <c r="G60" s="385"/>
      <c r="H60" s="32"/>
      <c r="I60" s="386">
        <f t="shared" si="4"/>
        <v>0</v>
      </c>
      <c r="J60" s="386"/>
      <c r="K60" s="34"/>
    </row>
    <row r="61" spans="1:20" ht="15.75" x14ac:dyDescent="0.25">
      <c r="A61" s="35"/>
      <c r="B61" s="36" t="s">
        <v>64</v>
      </c>
      <c r="C61" s="388"/>
      <c r="D61" s="388"/>
      <c r="E61" s="388"/>
      <c r="F61" s="389">
        <f>SUM(F55:F60)</f>
        <v>1984327.16</v>
      </c>
      <c r="G61" s="390"/>
      <c r="H61" s="37">
        <f>SUM(H55:H60)</f>
        <v>1587461.56</v>
      </c>
      <c r="I61" s="386">
        <f t="shared" si="4"/>
        <v>396865.59999999986</v>
      </c>
      <c r="J61" s="386"/>
      <c r="K61" s="38"/>
    </row>
    <row r="63" spans="1:20" x14ac:dyDescent="0.25">
      <c r="A63" s="320" t="s">
        <v>65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</row>
    <row r="64" spans="1:20" x14ac:dyDescent="0.25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</row>
    <row r="65" spans="1:20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</row>
    <row r="66" spans="1:20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</row>
    <row r="67" spans="1:20" ht="15.75" x14ac:dyDescent="0.25">
      <c r="A67" s="391" t="s">
        <v>66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</row>
    <row r="68" spans="1:20" ht="15.75" x14ac:dyDescent="0.25">
      <c r="A68" s="392" t="s">
        <v>67</v>
      </c>
      <c r="B68" s="392"/>
      <c r="C68" s="392"/>
      <c r="D68" s="392"/>
      <c r="E68" s="392"/>
      <c r="F68" s="392"/>
      <c r="G68" s="393" t="s">
        <v>95</v>
      </c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</row>
    <row r="69" spans="1:20" ht="15.75" x14ac:dyDescent="0.25">
      <c r="A69" s="394" t="s">
        <v>69</v>
      </c>
      <c r="B69" s="394"/>
      <c r="C69" s="394"/>
      <c r="D69" s="394"/>
      <c r="E69" s="394"/>
      <c r="F69" s="394"/>
      <c r="G69" s="394"/>
      <c r="H69" s="394"/>
      <c r="I69" s="394"/>
      <c r="J69" s="394"/>
      <c r="K69" s="394"/>
      <c r="L69" s="395"/>
      <c r="M69" s="395"/>
      <c r="N69" s="395"/>
      <c r="O69" s="395"/>
      <c r="P69" s="395"/>
      <c r="Q69" s="395"/>
      <c r="R69" s="395"/>
      <c r="S69" s="395"/>
      <c r="T69" s="395"/>
    </row>
    <row r="70" spans="1:20" ht="15.75" x14ac:dyDescent="0.25">
      <c r="A70" s="39"/>
    </row>
    <row r="71" spans="1:20" ht="15.75" x14ac:dyDescent="0.25">
      <c r="A71" s="39" t="s">
        <v>71</v>
      </c>
    </row>
    <row r="72" spans="1:20" ht="15.75" x14ac:dyDescent="0.25">
      <c r="A72" s="392" t="s">
        <v>72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6" t="s">
        <v>96</v>
      </c>
      <c r="R72" s="396"/>
      <c r="S72" s="396"/>
      <c r="T72" s="396"/>
    </row>
    <row r="73" spans="1:20" ht="15.75" x14ac:dyDescent="0.25">
      <c r="A73" s="392" t="s">
        <v>74</v>
      </c>
      <c r="B73" s="392"/>
      <c r="C73" s="392"/>
      <c r="D73" s="393" t="s">
        <v>97</v>
      </c>
      <c r="E73" s="393"/>
      <c r="F73" s="393"/>
      <c r="G73" s="393"/>
      <c r="H73" s="39"/>
      <c r="I73" s="39"/>
      <c r="J73" s="39"/>
      <c r="K73" s="39"/>
      <c r="L73" s="39"/>
      <c r="M73" s="39"/>
      <c r="N73" s="39"/>
      <c r="O73" s="39"/>
    </row>
    <row r="74" spans="1:20" ht="15.75" x14ac:dyDescent="0.25">
      <c r="A74" s="39"/>
    </row>
    <row r="75" spans="1:20" ht="15.75" x14ac:dyDescent="0.25">
      <c r="A75" s="394" t="s">
        <v>76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</row>
    <row r="77" spans="1:20" ht="15.75" x14ac:dyDescent="0.25">
      <c r="A77" s="397" t="s">
        <v>98</v>
      </c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</row>
    <row r="78" spans="1:20" ht="15.75" x14ac:dyDescent="0.25">
      <c r="C78" s="40" t="s">
        <v>78</v>
      </c>
      <c r="D78" s="41" t="s">
        <v>79</v>
      </c>
      <c r="G78" s="398" t="s">
        <v>80</v>
      </c>
      <c r="H78" s="398"/>
      <c r="I78" s="42"/>
      <c r="J78" s="42"/>
    </row>
    <row r="80" spans="1:20" ht="15.75" x14ac:dyDescent="0.25">
      <c r="A80" s="397" t="s">
        <v>81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</row>
    <row r="81" spans="1:20" ht="15.75" x14ac:dyDescent="0.25">
      <c r="C81" s="40" t="s">
        <v>78</v>
      </c>
      <c r="D81" s="41" t="s">
        <v>79</v>
      </c>
      <c r="G81" s="398" t="s">
        <v>80</v>
      </c>
      <c r="H81" s="398"/>
      <c r="I81" s="42"/>
      <c r="J81" s="42"/>
    </row>
    <row r="83" spans="1:20" ht="15.75" x14ac:dyDescent="0.25">
      <c r="A83" s="43" t="s">
        <v>82</v>
      </c>
    </row>
    <row r="84" spans="1:20" ht="15.75" x14ac:dyDescent="0.25">
      <c r="A84" s="39"/>
      <c r="G84" s="3"/>
    </row>
    <row r="85" spans="1:20" ht="15.75" x14ac:dyDescent="0.25">
      <c r="A85" s="39" t="s">
        <v>83</v>
      </c>
      <c r="B85" s="399">
        <v>45568</v>
      </c>
      <c r="C85" s="400"/>
    </row>
    <row r="87" spans="1:20" ht="15.75" x14ac:dyDescent="0.25">
      <c r="A87" s="401" t="s">
        <v>99</v>
      </c>
      <c r="B87" s="401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</row>
    <row r="88" spans="1:20" ht="15.75" x14ac:dyDescent="0.25">
      <c r="C88" s="40" t="s">
        <v>78</v>
      </c>
      <c r="D88" s="41" t="s">
        <v>79</v>
      </c>
      <c r="G88" s="402" t="s">
        <v>80</v>
      </c>
      <c r="H88" s="402"/>
      <c r="J88" s="402" t="s">
        <v>85</v>
      </c>
      <c r="K88" s="402"/>
      <c r="L88" s="42"/>
      <c r="M88" s="42"/>
      <c r="N88" s="42"/>
    </row>
    <row r="90" spans="1:20" ht="15.75" x14ac:dyDescent="0.25">
      <c r="A90" s="403" t="s">
        <v>86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</row>
    <row r="91" spans="1:20" x14ac:dyDescent="0.25">
      <c r="A91" s="404" t="s">
        <v>87</v>
      </c>
      <c r="B91" s="404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</row>
    <row r="92" spans="1:20" x14ac:dyDescent="0.25">
      <c r="A92" s="405" t="s">
        <v>88</v>
      </c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</row>
  </sheetData>
  <mergeCells count="116">
    <mergeCell ref="A80:T80"/>
    <mergeCell ref="G81:H81"/>
    <mergeCell ref="B85:C85"/>
    <mergeCell ref="A87:T87"/>
    <mergeCell ref="G88:H88"/>
    <mergeCell ref="J88:K88"/>
    <mergeCell ref="A90:T90"/>
    <mergeCell ref="A91:T91"/>
    <mergeCell ref="A92:T92"/>
    <mergeCell ref="A69:K69"/>
    <mergeCell ref="L69:T69"/>
    <mergeCell ref="A72:P72"/>
    <mergeCell ref="Q72:T72"/>
    <mergeCell ref="A73:C73"/>
    <mergeCell ref="D73:G73"/>
    <mergeCell ref="A75:T75"/>
    <mergeCell ref="A77:T77"/>
    <mergeCell ref="G78:H78"/>
    <mergeCell ref="C60:D60"/>
    <mergeCell ref="F60:G60"/>
    <mergeCell ref="I60:J60"/>
    <mergeCell ref="C61:E61"/>
    <mergeCell ref="F61:G61"/>
    <mergeCell ref="I61:J61"/>
    <mergeCell ref="A63:T66"/>
    <mergeCell ref="A67:T67"/>
    <mergeCell ref="A68:F68"/>
    <mergeCell ref="G68:T68"/>
    <mergeCell ref="C57:D57"/>
    <mergeCell ref="F57:G57"/>
    <mergeCell ref="I57:J57"/>
    <mergeCell ref="C58:D58"/>
    <mergeCell ref="F58:G58"/>
    <mergeCell ref="I58:J58"/>
    <mergeCell ref="C59:D59"/>
    <mergeCell ref="F59:G59"/>
    <mergeCell ref="I59:J59"/>
    <mergeCell ref="A53:T53"/>
    <mergeCell ref="C54:D54"/>
    <mergeCell ref="F54:G54"/>
    <mergeCell ref="I54:J54"/>
    <mergeCell ref="C55:D55"/>
    <mergeCell ref="F55:G55"/>
    <mergeCell ref="I55:J55"/>
    <mergeCell ref="C56:D56"/>
    <mergeCell ref="F56:G56"/>
    <mergeCell ref="I56:J56"/>
    <mergeCell ref="A44:B44"/>
    <mergeCell ref="C44:F44"/>
    <mergeCell ref="I44:J44"/>
    <mergeCell ref="A46:T46"/>
    <mergeCell ref="C48:T48"/>
    <mergeCell ref="A49:I49"/>
    <mergeCell ref="A50:B50"/>
    <mergeCell ref="C50:T50"/>
    <mergeCell ref="A51:I51"/>
    <mergeCell ref="A41:B41"/>
    <mergeCell ref="C41:F41"/>
    <mergeCell ref="I41:J41"/>
    <mergeCell ref="A42:B42"/>
    <mergeCell ref="C42:F42"/>
    <mergeCell ref="I42:J42"/>
    <mergeCell ref="A43:B43"/>
    <mergeCell ref="C43:F43"/>
    <mergeCell ref="I43:J43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K39:K40"/>
    <mergeCell ref="A31:B31"/>
    <mergeCell ref="C31:D31"/>
    <mergeCell ref="G31:H31"/>
    <mergeCell ref="A32:B32"/>
    <mergeCell ref="C32:D32"/>
    <mergeCell ref="G32:H32"/>
    <mergeCell ref="A33:B33"/>
    <mergeCell ref="C33:D33"/>
    <mergeCell ref="G33:H33"/>
    <mergeCell ref="A25:T26"/>
    <mergeCell ref="A28:B28"/>
    <mergeCell ref="C28:D28"/>
    <mergeCell ref="G28:H28"/>
    <mergeCell ref="A29:B29"/>
    <mergeCell ref="C29:D29"/>
    <mergeCell ref="G29:H29"/>
    <mergeCell ref="A30:B30"/>
    <mergeCell ref="C30:D30"/>
    <mergeCell ref="G30:H30"/>
    <mergeCell ref="P1:T7"/>
    <mergeCell ref="A9:T11"/>
    <mergeCell ref="A13:C13"/>
    <mergeCell ref="D13:G13"/>
    <mergeCell ref="A14:G14"/>
    <mergeCell ref="H14:T14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D21:H21"/>
    <mergeCell ref="J21:M21"/>
    <mergeCell ref="O21:O22"/>
    <mergeCell ref="P21:S21"/>
    <mergeCell ref="T21:T22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89"/>
  <sheetViews>
    <sheetView tabSelected="1" topLeftCell="A67" workbookViewId="0">
      <selection activeCell="F86" sqref="F86"/>
    </sheetView>
  </sheetViews>
  <sheetFormatPr defaultRowHeight="15" x14ac:dyDescent="0.25"/>
  <cols>
    <col min="4" max="4" width="9.140625" customWidth="1"/>
    <col min="5" max="5" width="9.140625" hidden="1" customWidth="1"/>
  </cols>
  <sheetData>
    <row r="1" spans="1:2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300" t="s">
        <v>0</v>
      </c>
      <c r="Q1" s="300"/>
      <c r="R1" s="300"/>
      <c r="S1" s="300"/>
      <c r="T1" s="300"/>
    </row>
    <row r="2" spans="1:2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00"/>
      <c r="Q2" s="300"/>
      <c r="R2" s="300"/>
      <c r="S2" s="300"/>
      <c r="T2" s="300"/>
    </row>
    <row r="3" spans="1:20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00"/>
      <c r="Q3" s="300"/>
      <c r="R3" s="300"/>
      <c r="S3" s="300"/>
      <c r="T3" s="300"/>
    </row>
    <row r="4" spans="1:2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00"/>
      <c r="Q4" s="300"/>
      <c r="R4" s="300"/>
      <c r="S4" s="300"/>
      <c r="T4" s="300"/>
    </row>
    <row r="5" spans="1:2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300"/>
      <c r="Q5" s="300"/>
      <c r="R5" s="300"/>
      <c r="S5" s="300"/>
      <c r="T5" s="300"/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00"/>
      <c r="Q6" s="300"/>
      <c r="R6" s="300"/>
      <c r="S6" s="300"/>
      <c r="T6" s="300"/>
    </row>
    <row r="7" spans="1:2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00"/>
      <c r="Q7" s="300"/>
      <c r="R7" s="300"/>
      <c r="S7" s="300"/>
      <c r="T7" s="300"/>
    </row>
    <row r="8" spans="1:2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x14ac:dyDescent="0.25">
      <c r="A9" s="301" t="s">
        <v>1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</row>
    <row r="10" spans="1:20" x14ac:dyDescent="0.2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</row>
    <row r="11" spans="1:20" x14ac:dyDescent="0.25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</row>
    <row r="12" spans="1:2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75" x14ac:dyDescent="0.25">
      <c r="A13" s="242" t="s">
        <v>2</v>
      </c>
      <c r="B13" s="242"/>
      <c r="C13" s="242"/>
      <c r="D13" s="302" t="s">
        <v>155</v>
      </c>
      <c r="E13" s="302"/>
      <c r="F13" s="302"/>
      <c r="G13" s="302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1:20" ht="15.75" x14ac:dyDescent="0.25">
      <c r="A14" s="242" t="s">
        <v>4</v>
      </c>
      <c r="B14" s="242"/>
      <c r="C14" s="242"/>
      <c r="D14" s="242"/>
      <c r="E14" s="242"/>
      <c r="F14" s="242"/>
      <c r="G14" s="242"/>
      <c r="H14" s="302" t="s">
        <v>5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</row>
    <row r="15" spans="1:20" x14ac:dyDescent="0.25">
      <c r="A15" s="6"/>
      <c r="B15" s="6"/>
      <c r="C15" s="6"/>
      <c r="D15" s="6"/>
      <c r="E15" s="6"/>
      <c r="F15" s="6"/>
      <c r="G15" s="6"/>
      <c r="H15" s="3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5.75" x14ac:dyDescent="0.25">
      <c r="A16" s="283" t="s">
        <v>6</v>
      </c>
      <c r="B16" s="283"/>
      <c r="C16" s="28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6.5" thickBot="1" x14ac:dyDescent="0.3">
      <c r="A17" s="242" t="s">
        <v>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</row>
    <row r="18" spans="1:20" x14ac:dyDescent="0.25">
      <c r="A18" s="304" t="s">
        <v>8</v>
      </c>
      <c r="B18" s="306" t="s">
        <v>9</v>
      </c>
      <c r="C18" s="308" t="s">
        <v>10</v>
      </c>
      <c r="D18" s="309"/>
      <c r="E18" s="309"/>
      <c r="F18" s="309"/>
      <c r="G18" s="309"/>
      <c r="H18" s="310"/>
      <c r="I18" s="317" t="s">
        <v>11</v>
      </c>
      <c r="J18" s="317"/>
      <c r="K18" s="317"/>
      <c r="L18" s="317"/>
      <c r="M18" s="317"/>
      <c r="N18" s="317" t="s">
        <v>12</v>
      </c>
      <c r="O18" s="317" t="s">
        <v>13</v>
      </c>
      <c r="P18" s="317"/>
      <c r="Q18" s="317"/>
      <c r="R18" s="317"/>
      <c r="S18" s="317"/>
      <c r="T18" s="318" t="s">
        <v>14</v>
      </c>
    </row>
    <row r="19" spans="1:20" x14ac:dyDescent="0.25">
      <c r="A19" s="305"/>
      <c r="B19" s="307"/>
      <c r="C19" s="311"/>
      <c r="D19" s="312"/>
      <c r="E19" s="312"/>
      <c r="F19" s="312"/>
      <c r="G19" s="312"/>
      <c r="H19" s="313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03"/>
    </row>
    <row r="20" spans="1:20" x14ac:dyDescent="0.25">
      <c r="A20" s="305"/>
      <c r="B20" s="307"/>
      <c r="C20" s="314"/>
      <c r="D20" s="315"/>
      <c r="E20" s="315"/>
      <c r="F20" s="315"/>
      <c r="G20" s="315"/>
      <c r="H20" s="316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03"/>
    </row>
    <row r="21" spans="1:20" x14ac:dyDescent="0.25">
      <c r="A21" s="305"/>
      <c r="B21" s="307"/>
      <c r="C21" s="299" t="s">
        <v>15</v>
      </c>
      <c r="D21" s="298" t="s">
        <v>16</v>
      </c>
      <c r="E21" s="298"/>
      <c r="F21" s="298"/>
      <c r="G21" s="298"/>
      <c r="H21" s="298"/>
      <c r="I21" s="140"/>
      <c r="J21" s="298" t="s">
        <v>16</v>
      </c>
      <c r="K21" s="298"/>
      <c r="L21" s="298"/>
      <c r="M21" s="298"/>
      <c r="N21" s="299"/>
      <c r="O21" s="299" t="s">
        <v>15</v>
      </c>
      <c r="P21" s="299" t="s">
        <v>16</v>
      </c>
      <c r="Q21" s="299"/>
      <c r="R21" s="299"/>
      <c r="S21" s="299"/>
      <c r="T21" s="303"/>
    </row>
    <row r="22" spans="1:20" ht="191.25" x14ac:dyDescent="0.25">
      <c r="A22" s="305"/>
      <c r="B22" s="307"/>
      <c r="C22" s="299"/>
      <c r="D22" s="141" t="s">
        <v>17</v>
      </c>
      <c r="E22" s="141" t="s">
        <v>18</v>
      </c>
      <c r="F22" s="141" t="s">
        <v>18</v>
      </c>
      <c r="G22" s="141" t="s">
        <v>19</v>
      </c>
      <c r="H22" s="141" t="s">
        <v>20</v>
      </c>
      <c r="I22" s="141" t="s">
        <v>15</v>
      </c>
      <c r="J22" s="141" t="s">
        <v>17</v>
      </c>
      <c r="K22" s="141" t="s">
        <v>18</v>
      </c>
      <c r="L22" s="141" t="s">
        <v>21</v>
      </c>
      <c r="M22" s="141" t="s">
        <v>20</v>
      </c>
      <c r="N22" s="299"/>
      <c r="O22" s="299"/>
      <c r="P22" s="141" t="s">
        <v>17</v>
      </c>
      <c r="Q22" s="141" t="s">
        <v>18</v>
      </c>
      <c r="R22" s="141" t="s">
        <v>21</v>
      </c>
      <c r="S22" s="141" t="s">
        <v>20</v>
      </c>
      <c r="T22" s="303"/>
    </row>
    <row r="23" spans="1:20" ht="23.25" thickBot="1" x14ac:dyDescent="0.3">
      <c r="A23" s="142" t="s">
        <v>190</v>
      </c>
      <c r="B23" s="143" t="s">
        <v>191</v>
      </c>
      <c r="C23" s="144">
        <f>D23+F23+G23+H23</f>
        <v>1371034.16</v>
      </c>
      <c r="D23" s="145">
        <v>916180</v>
      </c>
      <c r="E23" s="145"/>
      <c r="F23" s="145">
        <v>180000</v>
      </c>
      <c r="G23" s="145">
        <v>137427.16</v>
      </c>
      <c r="H23" s="145">
        <v>137427</v>
      </c>
      <c r="I23" s="144">
        <f>J23+K23+L23+M23</f>
        <v>1371034.16</v>
      </c>
      <c r="J23" s="145">
        <v>916180</v>
      </c>
      <c r="K23" s="145">
        <v>180000</v>
      </c>
      <c r="L23" s="145">
        <v>137427.16</v>
      </c>
      <c r="M23" s="145">
        <v>137427</v>
      </c>
      <c r="N23" s="145">
        <v>1371034.16</v>
      </c>
      <c r="O23" s="144">
        <f>P23+Q23+R23+S23</f>
        <v>1371034.16</v>
      </c>
      <c r="P23" s="145">
        <v>916180</v>
      </c>
      <c r="Q23" s="145">
        <v>180000</v>
      </c>
      <c r="R23" s="145">
        <v>137427.16</v>
      </c>
      <c r="S23" s="145">
        <v>137427</v>
      </c>
      <c r="T23" s="146"/>
    </row>
    <row r="24" spans="1:2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x14ac:dyDescent="0.25">
      <c r="A25" s="242" t="s">
        <v>24</v>
      </c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</row>
    <row r="26" spans="1:20" x14ac:dyDescent="0.25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</row>
    <row r="27" spans="1:20" ht="15.75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0" ht="120" x14ac:dyDescent="0.25">
      <c r="A28" s="294" t="s">
        <v>25</v>
      </c>
      <c r="B28" s="295"/>
      <c r="C28" s="295" t="s">
        <v>26</v>
      </c>
      <c r="D28" s="295"/>
      <c r="E28" s="147"/>
      <c r="F28" s="147" t="s">
        <v>27</v>
      </c>
      <c r="G28" s="295" t="s">
        <v>28</v>
      </c>
      <c r="H28" s="295"/>
      <c r="I28" s="148" t="s">
        <v>29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x14ac:dyDescent="0.25">
      <c r="A29" s="412" t="s">
        <v>30</v>
      </c>
      <c r="B29" s="413"/>
      <c r="C29" s="274">
        <f>C31+C32+C33+C34</f>
        <v>1371034.16</v>
      </c>
      <c r="D29" s="274"/>
      <c r="E29" s="149"/>
      <c r="F29" s="149">
        <f>F31+F32+F33+F34</f>
        <v>100</v>
      </c>
      <c r="G29" s="418">
        <v>1371034.16</v>
      </c>
      <c r="H29" s="418"/>
      <c r="I29" s="149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25">
      <c r="A30" s="414" t="s">
        <v>31</v>
      </c>
      <c r="B30" s="415"/>
      <c r="C30" s="416"/>
      <c r="D30" s="416"/>
      <c r="E30" s="150"/>
      <c r="F30" s="150"/>
      <c r="G30" s="417"/>
      <c r="H30" s="417"/>
      <c r="I30" s="15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x14ac:dyDescent="0.25">
      <c r="A31" s="412" t="s">
        <v>32</v>
      </c>
      <c r="B31" s="413"/>
      <c r="C31" s="261">
        <v>916180</v>
      </c>
      <c r="D31" s="261"/>
      <c r="E31" s="149"/>
      <c r="F31" s="149">
        <f>ROUND((C31/C$29*100),4)</f>
        <v>66.823999999999998</v>
      </c>
      <c r="G31" s="411">
        <v>916180</v>
      </c>
      <c r="H31" s="411"/>
      <c r="I31" s="149">
        <v>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33.75" customHeight="1" x14ac:dyDescent="0.25">
      <c r="A32" s="412" t="s">
        <v>33</v>
      </c>
      <c r="B32" s="413"/>
      <c r="C32" s="261">
        <v>180000</v>
      </c>
      <c r="D32" s="261"/>
      <c r="E32" s="149"/>
      <c r="F32" s="149">
        <f t="shared" ref="F32:F34" si="0">ROUND((C32/C$29*100),4)</f>
        <v>13.1288</v>
      </c>
      <c r="G32" s="411">
        <v>180000</v>
      </c>
      <c r="H32" s="411"/>
      <c r="I32" s="149">
        <v>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48.75" customHeight="1" x14ac:dyDescent="0.25">
      <c r="A33" s="412" t="s">
        <v>34</v>
      </c>
      <c r="B33" s="413"/>
      <c r="C33" s="261">
        <v>137427.16</v>
      </c>
      <c r="D33" s="261"/>
      <c r="E33" s="149"/>
      <c r="F33" s="149">
        <f t="shared" si="0"/>
        <v>10.0236</v>
      </c>
      <c r="G33" s="411">
        <v>137427.16</v>
      </c>
      <c r="H33" s="411"/>
      <c r="I33" s="149"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81.75" customHeight="1" thickBot="1" x14ac:dyDescent="0.3">
      <c r="A34" s="279" t="s">
        <v>35</v>
      </c>
      <c r="B34" s="280"/>
      <c r="C34" s="266">
        <v>137427</v>
      </c>
      <c r="D34" s="266"/>
      <c r="E34" s="151"/>
      <c r="F34" s="149">
        <f t="shared" si="0"/>
        <v>10.0236</v>
      </c>
      <c r="G34" s="411">
        <v>137427</v>
      </c>
      <c r="H34" s="411"/>
      <c r="I34" s="149">
        <v>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5.75" x14ac:dyDescent="0.25">
      <c r="A36" s="283" t="s">
        <v>36</v>
      </c>
      <c r="B36" s="283"/>
      <c r="C36" s="28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25">
      <c r="A37" s="242" t="s">
        <v>37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</row>
    <row r="38" spans="1:20" ht="15.75" thickBot="1" x14ac:dyDescent="0.3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</row>
    <row r="39" spans="1:20" x14ac:dyDescent="0.25">
      <c r="A39" s="284" t="s">
        <v>38</v>
      </c>
      <c r="B39" s="251"/>
      <c r="C39" s="251" t="s">
        <v>39</v>
      </c>
      <c r="D39" s="251"/>
      <c r="E39" s="251"/>
      <c r="F39" s="251"/>
      <c r="G39" s="251" t="s">
        <v>40</v>
      </c>
      <c r="H39" s="252" t="s">
        <v>41</v>
      </c>
      <c r="I39" s="251" t="s">
        <v>42</v>
      </c>
      <c r="J39" s="288"/>
      <c r="K39" s="268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A40" s="285"/>
      <c r="B40" s="286"/>
      <c r="C40" s="286"/>
      <c r="D40" s="286"/>
      <c r="E40" s="286"/>
      <c r="F40" s="286"/>
      <c r="G40" s="286"/>
      <c r="H40" s="287"/>
      <c r="I40" s="152"/>
      <c r="J40" s="153"/>
      <c r="K40" s="268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69" t="s">
        <v>43</v>
      </c>
      <c r="B41" s="270"/>
      <c r="C41" s="271">
        <f>C43+C44</f>
        <v>212018</v>
      </c>
      <c r="D41" s="272"/>
      <c r="E41" s="272"/>
      <c r="F41" s="273"/>
      <c r="G41" s="149">
        <f>G43+G44</f>
        <v>212018</v>
      </c>
      <c r="H41" s="154">
        <f>H43+H44</f>
        <v>0</v>
      </c>
      <c r="I41" s="274"/>
      <c r="J41" s="275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.75" x14ac:dyDescent="0.25">
      <c r="A42" s="276" t="s">
        <v>31</v>
      </c>
      <c r="B42" s="277"/>
      <c r="C42" s="278"/>
      <c r="D42" s="278"/>
      <c r="E42" s="278"/>
      <c r="F42" s="278"/>
      <c r="G42" s="149"/>
      <c r="H42" s="154"/>
      <c r="I42" s="274"/>
      <c r="J42" s="275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.75" x14ac:dyDescent="0.25">
      <c r="A43" s="258" t="s">
        <v>44</v>
      </c>
      <c r="B43" s="259"/>
      <c r="C43" s="260">
        <v>97218</v>
      </c>
      <c r="D43" s="260"/>
      <c r="E43" s="260"/>
      <c r="F43" s="260"/>
      <c r="G43" s="155">
        <v>97218</v>
      </c>
      <c r="H43" s="154">
        <f>C43-G43</f>
        <v>0</v>
      </c>
      <c r="I43" s="261"/>
      <c r="J43" s="262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44.25" customHeight="1" thickBot="1" x14ac:dyDescent="0.3">
      <c r="A44" s="263" t="s">
        <v>45</v>
      </c>
      <c r="B44" s="264"/>
      <c r="C44" s="265">
        <v>114800</v>
      </c>
      <c r="D44" s="265"/>
      <c r="E44" s="265"/>
      <c r="F44" s="265"/>
      <c r="G44" s="156">
        <v>114800</v>
      </c>
      <c r="H44" s="157">
        <f>C44-G44</f>
        <v>0</v>
      </c>
      <c r="I44" s="261"/>
      <c r="J44" s="262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.75" x14ac:dyDescent="0.25">
      <c r="A46" s="242" t="s">
        <v>46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</row>
    <row r="47" spans="1:2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x14ac:dyDescent="0.25">
      <c r="A48" s="158" t="s">
        <v>47</v>
      </c>
      <c r="B48" s="28"/>
      <c r="C48" s="254" t="s">
        <v>192</v>
      </c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</row>
    <row r="49" spans="1:20" ht="15.75" x14ac:dyDescent="0.25">
      <c r="A49" s="256"/>
      <c r="B49" s="256"/>
      <c r="C49" s="256"/>
      <c r="D49" s="256"/>
      <c r="E49" s="256"/>
      <c r="F49" s="256"/>
      <c r="G49" s="256"/>
      <c r="H49" s="256"/>
      <c r="I49" s="25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x14ac:dyDescent="0.25">
      <c r="A50" s="257" t="s">
        <v>49</v>
      </c>
      <c r="B50" s="257"/>
      <c r="C50" s="254" t="s">
        <v>193</v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</row>
    <row r="51" spans="1:20" ht="15.75" x14ac:dyDescent="0.25">
      <c r="A51" s="256"/>
      <c r="B51" s="256"/>
      <c r="C51" s="256"/>
      <c r="D51" s="256"/>
      <c r="E51" s="256"/>
      <c r="F51" s="256"/>
      <c r="G51" s="256"/>
      <c r="H51" s="256"/>
      <c r="I51" s="25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6.5" thickBot="1" x14ac:dyDescent="0.3">
      <c r="A53" s="241" t="s">
        <v>51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</row>
    <row r="54" spans="1:20" ht="45" x14ac:dyDescent="0.25">
      <c r="A54" s="159" t="s">
        <v>52</v>
      </c>
      <c r="B54" s="160" t="s">
        <v>53</v>
      </c>
      <c r="C54" s="251" t="s">
        <v>54</v>
      </c>
      <c r="D54" s="251"/>
      <c r="E54" s="161"/>
      <c r="F54" s="251" t="s">
        <v>55</v>
      </c>
      <c r="G54" s="251"/>
      <c r="H54" s="160" t="s">
        <v>56</v>
      </c>
      <c r="I54" s="252" t="s">
        <v>41</v>
      </c>
      <c r="J54" s="253"/>
      <c r="K54" s="162" t="s">
        <v>42</v>
      </c>
      <c r="L54" s="6"/>
      <c r="M54" s="6"/>
      <c r="N54" s="6"/>
      <c r="O54" s="6"/>
      <c r="P54" s="6"/>
      <c r="Q54" s="6"/>
      <c r="R54" s="6"/>
      <c r="S54" s="6"/>
      <c r="T54" s="6"/>
    </row>
    <row r="55" spans="1:20" ht="105" x14ac:dyDescent="0.25">
      <c r="A55" s="163">
        <v>1</v>
      </c>
      <c r="B55" s="164" t="s">
        <v>57</v>
      </c>
      <c r="C55" s="419"/>
      <c r="D55" s="419"/>
      <c r="E55" s="165"/>
      <c r="F55" s="419"/>
      <c r="G55" s="419"/>
      <c r="H55" s="166"/>
      <c r="I55" s="420">
        <f>F55-H55</f>
        <v>0</v>
      </c>
      <c r="J55" s="420"/>
      <c r="K55" s="167"/>
      <c r="L55" s="6"/>
      <c r="M55" s="6"/>
      <c r="N55" s="6"/>
      <c r="O55" s="6"/>
      <c r="P55" s="6"/>
      <c r="Q55" s="6"/>
      <c r="R55" s="6"/>
      <c r="S55" s="6"/>
      <c r="T55" s="6"/>
    </row>
    <row r="56" spans="1:20" ht="135" x14ac:dyDescent="0.25">
      <c r="A56" s="163">
        <v>2</v>
      </c>
      <c r="B56" s="164" t="s">
        <v>58</v>
      </c>
      <c r="C56" s="245" t="s">
        <v>194</v>
      </c>
      <c r="D56" s="245"/>
      <c r="E56" s="165"/>
      <c r="F56" s="419">
        <v>1371034.16</v>
      </c>
      <c r="G56" s="419"/>
      <c r="H56" s="166">
        <v>1371034.16</v>
      </c>
      <c r="I56" s="420">
        <f t="shared" ref="I56:I60" si="1">F56-H56</f>
        <v>0</v>
      </c>
      <c r="J56" s="420"/>
      <c r="K56" s="167"/>
      <c r="L56" s="6"/>
      <c r="M56" s="6"/>
      <c r="N56" s="6"/>
      <c r="O56" s="6"/>
      <c r="P56" s="6"/>
      <c r="Q56" s="6"/>
      <c r="R56" s="6"/>
      <c r="S56" s="6"/>
      <c r="T56" s="6"/>
    </row>
    <row r="57" spans="1:20" ht="225" x14ac:dyDescent="0.25">
      <c r="A57" s="163">
        <v>3</v>
      </c>
      <c r="B57" s="164" t="s">
        <v>60</v>
      </c>
      <c r="C57" s="419"/>
      <c r="D57" s="419"/>
      <c r="E57" s="165"/>
      <c r="F57" s="419"/>
      <c r="G57" s="419"/>
      <c r="H57" s="166"/>
      <c r="I57" s="420">
        <f t="shared" si="1"/>
        <v>0</v>
      </c>
      <c r="J57" s="420"/>
      <c r="K57" s="167"/>
      <c r="L57" s="6"/>
      <c r="M57" s="6"/>
      <c r="N57" s="6"/>
      <c r="O57" s="6"/>
      <c r="P57" s="6"/>
      <c r="Q57" s="6"/>
      <c r="R57" s="6"/>
      <c r="S57" s="6"/>
      <c r="T57" s="6"/>
    </row>
    <row r="58" spans="1:20" ht="225" x14ac:dyDescent="0.25">
      <c r="A58" s="163">
        <v>4</v>
      </c>
      <c r="B58" s="164" t="s">
        <v>61</v>
      </c>
      <c r="C58" s="419"/>
      <c r="D58" s="419"/>
      <c r="E58" s="165"/>
      <c r="F58" s="419"/>
      <c r="G58" s="419"/>
      <c r="H58" s="166"/>
      <c r="I58" s="420">
        <f t="shared" si="1"/>
        <v>0</v>
      </c>
      <c r="J58" s="420"/>
      <c r="K58" s="167"/>
      <c r="L58" s="6"/>
      <c r="M58" s="6"/>
      <c r="N58" s="6"/>
      <c r="O58" s="6"/>
      <c r="P58" s="6"/>
      <c r="Q58" s="6"/>
      <c r="R58" s="6"/>
      <c r="S58" s="6"/>
      <c r="T58" s="6"/>
    </row>
    <row r="59" spans="1:20" ht="45" x14ac:dyDescent="0.25">
      <c r="A59" s="163">
        <v>5</v>
      </c>
      <c r="B59" s="164" t="s">
        <v>62</v>
      </c>
      <c r="C59" s="419"/>
      <c r="D59" s="419"/>
      <c r="E59" s="165"/>
      <c r="F59" s="419"/>
      <c r="G59" s="419"/>
      <c r="H59" s="166"/>
      <c r="I59" s="420">
        <f t="shared" si="1"/>
        <v>0</v>
      </c>
      <c r="J59" s="420"/>
      <c r="K59" s="167"/>
      <c r="L59" s="6"/>
      <c r="M59" s="6"/>
      <c r="N59" s="6"/>
      <c r="O59" s="6"/>
      <c r="P59" s="6"/>
      <c r="Q59" s="6"/>
      <c r="R59" s="6"/>
      <c r="S59" s="6"/>
      <c r="T59" s="6"/>
    </row>
    <row r="60" spans="1:20" ht="30" x14ac:dyDescent="0.25">
      <c r="A60" s="163">
        <v>6</v>
      </c>
      <c r="B60" s="164" t="s">
        <v>63</v>
      </c>
      <c r="C60" s="419"/>
      <c r="D60" s="419"/>
      <c r="E60" s="165"/>
      <c r="F60" s="419"/>
      <c r="G60" s="419"/>
      <c r="H60" s="166"/>
      <c r="I60" s="420">
        <f t="shared" si="1"/>
        <v>0</v>
      </c>
      <c r="J60" s="420"/>
      <c r="K60" s="167"/>
      <c r="L60" s="6"/>
      <c r="M60" s="6"/>
      <c r="N60" s="6"/>
      <c r="O60" s="6"/>
      <c r="P60" s="6"/>
      <c r="Q60" s="6"/>
      <c r="R60" s="6"/>
      <c r="S60" s="6"/>
      <c r="T60" s="6"/>
    </row>
    <row r="61" spans="1:20" ht="16.5" thickBot="1" x14ac:dyDescent="0.3">
      <c r="A61" s="168"/>
      <c r="B61" s="169" t="s">
        <v>64</v>
      </c>
      <c r="C61" s="421"/>
      <c r="D61" s="421"/>
      <c r="E61" s="421"/>
      <c r="F61" s="422">
        <f>SUM(F55:F60)</f>
        <v>1371034.16</v>
      </c>
      <c r="G61" s="423"/>
      <c r="H61" s="170">
        <f>SUM(H55:H60)</f>
        <v>1371034.16</v>
      </c>
      <c r="I61" s="422">
        <f>SUM(I55:J60)</f>
        <v>0</v>
      </c>
      <c r="J61" s="423"/>
      <c r="K61" s="171"/>
      <c r="L61" s="6"/>
      <c r="M61" s="6"/>
      <c r="N61" s="6"/>
      <c r="O61" s="6"/>
      <c r="P61" s="6"/>
      <c r="Q61" s="6"/>
      <c r="R61" s="6"/>
      <c r="S61" s="6"/>
      <c r="T61" s="6"/>
    </row>
    <row r="62" spans="1:2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x14ac:dyDescent="0.25">
      <c r="A63" s="242" t="s">
        <v>65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</row>
    <row r="64" spans="1:20" x14ac:dyDescent="0.2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</row>
    <row r="65" spans="1:20" x14ac:dyDescent="0.2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</row>
    <row r="66" spans="1:20" x14ac:dyDescent="0.2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</row>
    <row r="67" spans="1:20" ht="15.75" x14ac:dyDescent="0.25">
      <c r="A67" s="243" t="s">
        <v>66</v>
      </c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</row>
    <row r="68" spans="1:20" ht="15.75" x14ac:dyDescent="0.25">
      <c r="A68" s="238" t="s">
        <v>67</v>
      </c>
      <c r="B68" s="238"/>
      <c r="C68" s="238"/>
      <c r="D68" s="238"/>
      <c r="E68" s="238"/>
      <c r="F68" s="238"/>
      <c r="G68" s="240" t="s">
        <v>195</v>
      </c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</row>
    <row r="69" spans="1:20" ht="15.75" x14ac:dyDescent="0.25">
      <c r="A69" s="241" t="s">
        <v>69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4" t="s">
        <v>196</v>
      </c>
      <c r="M69" s="244"/>
      <c r="N69" s="244"/>
      <c r="O69" s="244"/>
      <c r="P69" s="244"/>
      <c r="Q69" s="244"/>
      <c r="R69" s="244"/>
      <c r="S69" s="244"/>
      <c r="T69" s="244"/>
    </row>
    <row r="70" spans="1:20" ht="15.75" x14ac:dyDescent="0.25">
      <c r="A70" s="172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75" x14ac:dyDescent="0.25">
      <c r="A71" s="172" t="s">
        <v>71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5.75" x14ac:dyDescent="0.25">
      <c r="A72" s="238" t="s">
        <v>72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407">
        <v>45502</v>
      </c>
      <c r="R72" s="239"/>
      <c r="S72" s="239"/>
      <c r="T72" s="239"/>
    </row>
    <row r="73" spans="1:20" ht="15.75" x14ac:dyDescent="0.25">
      <c r="A73" s="238" t="s">
        <v>138</v>
      </c>
      <c r="B73" s="238"/>
      <c r="C73" s="238"/>
      <c r="D73" s="408" t="s">
        <v>197</v>
      </c>
      <c r="E73" s="408"/>
      <c r="F73" s="408"/>
      <c r="G73" s="408"/>
      <c r="H73" s="172"/>
      <c r="I73" s="172"/>
      <c r="J73" s="172"/>
      <c r="K73" s="172"/>
      <c r="L73" s="172"/>
      <c r="M73" s="172"/>
      <c r="N73" s="172"/>
      <c r="O73" s="172"/>
      <c r="P73" s="6"/>
      <c r="Q73" s="6"/>
      <c r="R73" s="6"/>
      <c r="S73" s="6"/>
      <c r="T73" s="6"/>
    </row>
    <row r="74" spans="1:20" ht="15.75" x14ac:dyDescent="0.25">
      <c r="A74" s="17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.75" x14ac:dyDescent="0.25">
      <c r="A75" s="241" t="s">
        <v>76</v>
      </c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</row>
    <row r="76" spans="1:2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5.75" x14ac:dyDescent="0.25">
      <c r="A77" s="233" t="s">
        <v>166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T77" s="233"/>
    </row>
    <row r="78" spans="1:20" ht="15.75" x14ac:dyDescent="0.25">
      <c r="A78" s="6"/>
      <c r="B78" s="6"/>
      <c r="C78" s="173" t="s">
        <v>78</v>
      </c>
      <c r="D78" s="174" t="s">
        <v>165</v>
      </c>
      <c r="E78" s="6"/>
      <c r="F78" s="6"/>
      <c r="G78" s="232" t="s">
        <v>80</v>
      </c>
      <c r="H78" s="232"/>
      <c r="I78" s="175"/>
      <c r="J78" s="175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5.75" x14ac:dyDescent="0.25">
      <c r="A80" s="233" t="s">
        <v>167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</row>
    <row r="81" spans="1:20" ht="15.75" x14ac:dyDescent="0.25">
      <c r="A81" s="6"/>
      <c r="B81" s="6"/>
      <c r="C81" s="173" t="s">
        <v>78</v>
      </c>
      <c r="D81" s="174" t="s">
        <v>165</v>
      </c>
      <c r="E81" s="6"/>
      <c r="F81" s="6"/>
      <c r="G81" s="232" t="s">
        <v>80</v>
      </c>
      <c r="H81" s="232"/>
      <c r="I81" s="175"/>
      <c r="J81" s="175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.75" x14ac:dyDescent="0.25">
      <c r="A83" s="176" t="s">
        <v>82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5.75" x14ac:dyDescent="0.25">
      <c r="A84" s="172"/>
      <c r="B84" s="6"/>
      <c r="C84" s="6"/>
      <c r="D84" s="6"/>
      <c r="E84" s="6"/>
      <c r="F84" s="6"/>
      <c r="G84" s="3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5.75" x14ac:dyDescent="0.25">
      <c r="A85" s="172" t="s">
        <v>83</v>
      </c>
      <c r="B85" s="234">
        <v>45666</v>
      </c>
      <c r="C85" s="23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5.75" x14ac:dyDescent="0.25">
      <c r="A87" s="236" t="s">
        <v>198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</row>
    <row r="88" spans="1:20" ht="15.75" x14ac:dyDescent="0.25">
      <c r="A88" s="6"/>
      <c r="B88" s="6"/>
      <c r="C88" s="173" t="s">
        <v>78</v>
      </c>
      <c r="D88" s="174" t="s">
        <v>165</v>
      </c>
      <c r="E88" s="6"/>
      <c r="F88" s="6"/>
      <c r="G88" s="237" t="s">
        <v>80</v>
      </c>
      <c r="H88" s="237"/>
      <c r="I88" s="6"/>
      <c r="J88" s="237" t="s">
        <v>85</v>
      </c>
      <c r="K88" s="237"/>
      <c r="L88" s="175"/>
      <c r="M88" s="175"/>
      <c r="N88" s="175"/>
      <c r="O88" s="6"/>
      <c r="P88" s="6"/>
      <c r="Q88" s="6"/>
      <c r="R88" s="6"/>
      <c r="S88" s="6"/>
      <c r="T88" s="6"/>
    </row>
    <row r="89" spans="1:2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</sheetData>
  <mergeCells count="113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3:B43"/>
    <mergeCell ref="C43:F43"/>
    <mergeCell ref="I43:J43"/>
    <mergeCell ref="A44:B44"/>
    <mergeCell ref="C44:F44"/>
    <mergeCell ref="I44:J44"/>
    <mergeCell ref="K39:K40"/>
    <mergeCell ref="A41:B41"/>
    <mergeCell ref="C41:F41"/>
    <mergeCell ref="I41:J41"/>
    <mergeCell ref="A42:B42"/>
    <mergeCell ref="C42:F42"/>
    <mergeCell ref="I42:J42"/>
    <mergeCell ref="A53:T53"/>
    <mergeCell ref="C54:D54"/>
    <mergeCell ref="F54:G54"/>
    <mergeCell ref="I54:J54"/>
    <mergeCell ref="C55:D55"/>
    <mergeCell ref="F55:G55"/>
    <mergeCell ref="I55:J55"/>
    <mergeCell ref="A46:T46"/>
    <mergeCell ref="C48:T48"/>
    <mergeCell ref="A49:I49"/>
    <mergeCell ref="A50:B50"/>
    <mergeCell ref="C50:T50"/>
    <mergeCell ref="A51:I51"/>
    <mergeCell ref="C58:D58"/>
    <mergeCell ref="F58:G58"/>
    <mergeCell ref="I58:J58"/>
    <mergeCell ref="C59:D59"/>
    <mergeCell ref="F59:G59"/>
    <mergeCell ref="I59:J59"/>
    <mergeCell ref="C56:D56"/>
    <mergeCell ref="F56:G56"/>
    <mergeCell ref="I56:J56"/>
    <mergeCell ref="C57:D57"/>
    <mergeCell ref="F57:G57"/>
    <mergeCell ref="I57:J57"/>
    <mergeCell ref="A63:T66"/>
    <mergeCell ref="A67:T67"/>
    <mergeCell ref="A68:F68"/>
    <mergeCell ref="G68:T68"/>
    <mergeCell ref="A69:K69"/>
    <mergeCell ref="L69:T69"/>
    <mergeCell ref="C60:D60"/>
    <mergeCell ref="F60:G60"/>
    <mergeCell ref="I60:J60"/>
    <mergeCell ref="C61:E61"/>
    <mergeCell ref="F61:G61"/>
    <mergeCell ref="I61:J61"/>
    <mergeCell ref="G78:H78"/>
    <mergeCell ref="A80:T80"/>
    <mergeCell ref="G81:H81"/>
    <mergeCell ref="B85:C85"/>
    <mergeCell ref="A87:T87"/>
    <mergeCell ref="G88:H88"/>
    <mergeCell ref="J88:K88"/>
    <mergeCell ref="A72:P72"/>
    <mergeCell ref="Q72:T72"/>
    <mergeCell ref="A73:C73"/>
    <mergeCell ref="D73:G73"/>
    <mergeCell ref="A75:T75"/>
    <mergeCell ref="A77:T7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2"/>
  <sheetViews>
    <sheetView topLeftCell="A70" workbookViewId="0">
      <selection activeCell="G98" sqref="G98"/>
    </sheetView>
  </sheetViews>
  <sheetFormatPr defaultRowHeight="15" x14ac:dyDescent="0.25"/>
  <cols>
    <col min="2" max="2" width="18.85546875" customWidth="1"/>
    <col min="5" max="5" width="9.140625" hidden="1" customWidth="1"/>
  </cols>
  <sheetData>
    <row r="1" spans="1:20" x14ac:dyDescent="0.25">
      <c r="P1" s="300" t="s">
        <v>0</v>
      </c>
      <c r="Q1" s="300"/>
      <c r="R1" s="300"/>
      <c r="S1" s="300"/>
      <c r="T1" s="300"/>
    </row>
    <row r="2" spans="1:20" x14ac:dyDescent="0.25">
      <c r="P2" s="300"/>
      <c r="Q2" s="300"/>
      <c r="R2" s="300"/>
      <c r="S2" s="300"/>
      <c r="T2" s="300"/>
    </row>
    <row r="3" spans="1:20" x14ac:dyDescent="0.25">
      <c r="P3" s="300"/>
      <c r="Q3" s="300"/>
      <c r="R3" s="300"/>
      <c r="S3" s="300"/>
      <c r="T3" s="300"/>
    </row>
    <row r="4" spans="1:20" x14ac:dyDescent="0.25">
      <c r="P4" s="300"/>
      <c r="Q4" s="300"/>
      <c r="R4" s="300"/>
      <c r="S4" s="300"/>
      <c r="T4" s="300"/>
    </row>
    <row r="5" spans="1:20" x14ac:dyDescent="0.25">
      <c r="P5" s="300"/>
      <c r="Q5" s="300"/>
      <c r="R5" s="300"/>
      <c r="S5" s="300"/>
      <c r="T5" s="300"/>
    </row>
    <row r="6" spans="1:20" x14ac:dyDescent="0.25">
      <c r="P6" s="300"/>
      <c r="Q6" s="300"/>
      <c r="R6" s="300"/>
      <c r="S6" s="300"/>
      <c r="T6" s="300"/>
    </row>
    <row r="7" spans="1:20" x14ac:dyDescent="0.25">
      <c r="P7" s="300"/>
      <c r="Q7" s="300"/>
      <c r="R7" s="300"/>
      <c r="S7" s="300"/>
      <c r="T7" s="300"/>
    </row>
    <row r="9" spans="1:20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3" spans="1:20" ht="15.75" x14ac:dyDescent="0.25">
      <c r="A13" s="320" t="s">
        <v>2</v>
      </c>
      <c r="B13" s="320"/>
      <c r="C13" s="320"/>
      <c r="D13" s="321" t="s">
        <v>3</v>
      </c>
      <c r="E13" s="321"/>
      <c r="F13" s="321"/>
      <c r="G13" s="32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5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x14ac:dyDescent="0.25">
      <c r="H15" s="3"/>
    </row>
    <row r="16" spans="1:20" ht="15.75" x14ac:dyDescent="0.25">
      <c r="A16" s="322" t="s">
        <v>6</v>
      </c>
      <c r="B16" s="322"/>
      <c r="C16" s="322"/>
    </row>
    <row r="17" spans="1:20" ht="59.25" customHeight="1" x14ac:dyDescent="0.25">
      <c r="A17" s="320" t="s">
        <v>7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</row>
    <row r="18" spans="1:20" x14ac:dyDescent="0.25">
      <c r="A18" s="323" t="s">
        <v>8</v>
      </c>
      <c r="B18" s="325" t="s">
        <v>9</v>
      </c>
      <c r="C18" s="327" t="s">
        <v>10</v>
      </c>
      <c r="D18" s="328"/>
      <c r="E18" s="328"/>
      <c r="F18" s="328"/>
      <c r="G18" s="328"/>
      <c r="H18" s="329"/>
      <c r="I18" s="336" t="s">
        <v>11</v>
      </c>
      <c r="J18" s="336"/>
      <c r="K18" s="336"/>
      <c r="L18" s="336"/>
      <c r="M18" s="336"/>
      <c r="N18" s="336" t="s">
        <v>12</v>
      </c>
      <c r="O18" s="336" t="s">
        <v>13</v>
      </c>
      <c r="P18" s="336"/>
      <c r="Q18" s="336"/>
      <c r="R18" s="336"/>
      <c r="S18" s="336"/>
      <c r="T18" s="338" t="s">
        <v>14</v>
      </c>
    </row>
    <row r="19" spans="1:20" x14ac:dyDescent="0.25">
      <c r="A19" s="324"/>
      <c r="B19" s="326"/>
      <c r="C19" s="330"/>
      <c r="D19" s="331"/>
      <c r="E19" s="331"/>
      <c r="F19" s="331"/>
      <c r="G19" s="331"/>
      <c r="H19" s="332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9"/>
    </row>
    <row r="20" spans="1:20" x14ac:dyDescent="0.25">
      <c r="A20" s="324"/>
      <c r="B20" s="326"/>
      <c r="C20" s="333"/>
      <c r="D20" s="334"/>
      <c r="E20" s="334"/>
      <c r="F20" s="334"/>
      <c r="G20" s="334"/>
      <c r="H20" s="335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9"/>
    </row>
    <row r="21" spans="1:20" x14ac:dyDescent="0.25">
      <c r="A21" s="324"/>
      <c r="B21" s="326"/>
      <c r="C21" s="337" t="s">
        <v>15</v>
      </c>
      <c r="D21" s="340" t="s">
        <v>16</v>
      </c>
      <c r="E21" s="340"/>
      <c r="F21" s="340"/>
      <c r="G21" s="340"/>
      <c r="H21" s="340"/>
      <c r="I21" s="5"/>
      <c r="J21" s="340" t="s">
        <v>16</v>
      </c>
      <c r="K21" s="340"/>
      <c r="L21" s="340"/>
      <c r="M21" s="340"/>
      <c r="N21" s="337"/>
      <c r="O21" s="337" t="s">
        <v>15</v>
      </c>
      <c r="P21" s="337" t="s">
        <v>16</v>
      </c>
      <c r="Q21" s="337"/>
      <c r="R21" s="337"/>
      <c r="S21" s="337"/>
      <c r="T21" s="339"/>
    </row>
    <row r="22" spans="1:20" ht="191.25" x14ac:dyDescent="0.25">
      <c r="A22" s="324"/>
      <c r="B22" s="326"/>
      <c r="C22" s="337"/>
      <c r="D22" s="4" t="s">
        <v>17</v>
      </c>
      <c r="E22" s="4" t="s">
        <v>18</v>
      </c>
      <c r="F22" s="4" t="s">
        <v>18</v>
      </c>
      <c r="G22" s="4" t="s">
        <v>19</v>
      </c>
      <c r="H22" s="4" t="s">
        <v>20</v>
      </c>
      <c r="I22" s="4" t="s">
        <v>15</v>
      </c>
      <c r="J22" s="4" t="s">
        <v>17</v>
      </c>
      <c r="K22" s="4" t="s">
        <v>18</v>
      </c>
      <c r="L22" s="4" t="s">
        <v>21</v>
      </c>
      <c r="M22" s="4" t="s">
        <v>20</v>
      </c>
      <c r="N22" s="337"/>
      <c r="O22" s="337"/>
      <c r="P22" s="4" t="s">
        <v>17</v>
      </c>
      <c r="Q22" s="4" t="s">
        <v>18</v>
      </c>
      <c r="R22" s="4" t="s">
        <v>21</v>
      </c>
      <c r="S22" s="4" t="s">
        <v>20</v>
      </c>
      <c r="T22" s="339"/>
    </row>
    <row r="23" spans="1:20" ht="96" customHeight="1" x14ac:dyDescent="0.25">
      <c r="A23" s="7" t="s">
        <v>100</v>
      </c>
      <c r="B23" s="8" t="s">
        <v>101</v>
      </c>
      <c r="C23" s="9">
        <f>D23+F23+G23+H23</f>
        <v>2008655.53</v>
      </c>
      <c r="D23" s="10">
        <v>1200000</v>
      </c>
      <c r="E23" s="10"/>
      <c r="F23" s="10">
        <v>180000</v>
      </c>
      <c r="G23" s="10">
        <v>180000</v>
      </c>
      <c r="H23" s="10">
        <v>448655.53</v>
      </c>
      <c r="I23" s="9">
        <f>J23+K23+L23+M23</f>
        <v>2008655.53</v>
      </c>
      <c r="J23" s="10">
        <v>1200000</v>
      </c>
      <c r="K23" s="10">
        <v>180000</v>
      </c>
      <c r="L23" s="10">
        <v>180000</v>
      </c>
      <c r="M23" s="10">
        <v>448655.53</v>
      </c>
      <c r="N23" s="10">
        <v>1667184.07</v>
      </c>
      <c r="O23" s="9">
        <f>P23+Q23+R23+S23</f>
        <v>1667184.0699999998</v>
      </c>
      <c r="P23" s="10">
        <v>996000.77</v>
      </c>
      <c r="Q23" s="10">
        <v>149399.70000000001</v>
      </c>
      <c r="R23" s="10">
        <v>149399.70000000001</v>
      </c>
      <c r="S23" s="10">
        <v>372383.9</v>
      </c>
      <c r="T23" s="11"/>
    </row>
    <row r="25" spans="1:20" x14ac:dyDescent="0.25">
      <c r="A25" s="320" t="s">
        <v>24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</row>
    <row r="26" spans="1:20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0" x14ac:dyDescent="0.25">
      <c r="A28" s="341" t="s">
        <v>25</v>
      </c>
      <c r="B28" s="342"/>
      <c r="C28" s="342" t="s">
        <v>26</v>
      </c>
      <c r="D28" s="342"/>
      <c r="E28" s="12"/>
      <c r="F28" s="12" t="s">
        <v>27</v>
      </c>
      <c r="G28" s="342" t="s">
        <v>28</v>
      </c>
      <c r="H28" s="342"/>
      <c r="I28" s="13" t="s">
        <v>29</v>
      </c>
    </row>
    <row r="29" spans="1:20" x14ac:dyDescent="0.25">
      <c r="A29" s="343" t="s">
        <v>30</v>
      </c>
      <c r="B29" s="344"/>
      <c r="C29" s="345">
        <f>C31+C32+C33+C34</f>
        <v>2008655.53</v>
      </c>
      <c r="D29" s="345"/>
      <c r="E29" s="14"/>
      <c r="F29" s="14">
        <f>F31+F32+F33+F34</f>
        <v>100.00000000000001</v>
      </c>
      <c r="G29" s="346">
        <v>1667184.07</v>
      </c>
      <c r="H29" s="346"/>
      <c r="I29" s="14"/>
    </row>
    <row r="30" spans="1:20" x14ac:dyDescent="0.25">
      <c r="A30" s="347" t="s">
        <v>31</v>
      </c>
      <c r="B30" s="348"/>
      <c r="C30" s="349"/>
      <c r="D30" s="349"/>
      <c r="E30" s="15"/>
      <c r="F30" s="15"/>
      <c r="G30" s="350"/>
      <c r="H30" s="350"/>
      <c r="I30" s="15"/>
    </row>
    <row r="31" spans="1:20" x14ac:dyDescent="0.25">
      <c r="A31" s="343" t="s">
        <v>32</v>
      </c>
      <c r="B31" s="344"/>
      <c r="C31" s="351">
        <v>1200000</v>
      </c>
      <c r="D31" s="351"/>
      <c r="E31" s="14"/>
      <c r="F31" s="14">
        <f t="shared" ref="F31:F34" si="0">ROUND((C31/C$29*100),4)</f>
        <v>59.741500000000002</v>
      </c>
      <c r="G31" s="352">
        <f t="shared" ref="G31:G34" si="1">ROUND((G$29*F31/100),2)</f>
        <v>996000.77</v>
      </c>
      <c r="H31" s="352"/>
      <c r="I31" s="14">
        <f t="shared" ref="I31:I34" si="2">C31-G31</f>
        <v>203999.22999999998</v>
      </c>
    </row>
    <row r="32" spans="1:20" x14ac:dyDescent="0.25">
      <c r="A32" s="343" t="s">
        <v>33</v>
      </c>
      <c r="B32" s="344"/>
      <c r="C32" s="351">
        <v>180000</v>
      </c>
      <c r="D32" s="351"/>
      <c r="E32" s="14"/>
      <c r="F32" s="14">
        <f t="shared" si="0"/>
        <v>8.9611999999999998</v>
      </c>
      <c r="G32" s="352">
        <f t="shared" si="1"/>
        <v>149399.70000000001</v>
      </c>
      <c r="H32" s="352"/>
      <c r="I32" s="14">
        <f t="shared" si="2"/>
        <v>30600.299999999988</v>
      </c>
    </row>
    <row r="33" spans="1:20" x14ac:dyDescent="0.25">
      <c r="A33" s="343" t="s">
        <v>34</v>
      </c>
      <c r="B33" s="344"/>
      <c r="C33" s="351">
        <v>180000</v>
      </c>
      <c r="D33" s="351"/>
      <c r="E33" s="14"/>
      <c r="F33" s="14">
        <f t="shared" si="0"/>
        <v>8.9611999999999998</v>
      </c>
      <c r="G33" s="352">
        <f t="shared" si="1"/>
        <v>149399.70000000001</v>
      </c>
      <c r="H33" s="352"/>
      <c r="I33" s="14">
        <f t="shared" si="2"/>
        <v>30600.299999999988</v>
      </c>
    </row>
    <row r="34" spans="1:20" x14ac:dyDescent="0.25">
      <c r="A34" s="343" t="s">
        <v>35</v>
      </c>
      <c r="B34" s="344"/>
      <c r="C34" s="377">
        <v>448655.53</v>
      </c>
      <c r="D34" s="377"/>
      <c r="E34" s="17"/>
      <c r="F34" s="14">
        <f t="shared" si="0"/>
        <v>22.336099999999998</v>
      </c>
      <c r="G34" s="352">
        <f t="shared" si="1"/>
        <v>372383.9</v>
      </c>
      <c r="H34" s="352"/>
      <c r="I34" s="14">
        <f t="shared" si="2"/>
        <v>76271.63</v>
      </c>
    </row>
    <row r="36" spans="1:20" ht="15.75" x14ac:dyDescent="0.25">
      <c r="A36" s="322" t="s">
        <v>36</v>
      </c>
      <c r="B36" s="322"/>
      <c r="C36" s="322"/>
    </row>
    <row r="37" spans="1:20" x14ac:dyDescent="0.25">
      <c r="A37" s="320" t="s">
        <v>37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0" x14ac:dyDescent="0.25">
      <c r="A38" s="320"/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0" x14ac:dyDescent="0.25">
      <c r="A39" s="353" t="s">
        <v>38</v>
      </c>
      <c r="B39" s="354"/>
      <c r="C39" s="354" t="s">
        <v>39</v>
      </c>
      <c r="D39" s="354"/>
      <c r="E39" s="354"/>
      <c r="F39" s="354"/>
      <c r="G39" s="354" t="s">
        <v>40</v>
      </c>
      <c r="H39" s="357" t="s">
        <v>41</v>
      </c>
      <c r="I39" s="354" t="s">
        <v>42</v>
      </c>
      <c r="J39" s="359"/>
      <c r="K39" s="360"/>
    </row>
    <row r="40" spans="1:20" x14ac:dyDescent="0.25">
      <c r="A40" s="355"/>
      <c r="B40" s="356"/>
      <c r="C40" s="356"/>
      <c r="D40" s="356"/>
      <c r="E40" s="356"/>
      <c r="F40" s="356"/>
      <c r="G40" s="356"/>
      <c r="H40" s="358"/>
      <c r="I40" s="21"/>
      <c r="J40" s="22"/>
      <c r="K40" s="360"/>
    </row>
    <row r="41" spans="1:20" x14ac:dyDescent="0.25">
      <c r="A41" s="361" t="s">
        <v>43</v>
      </c>
      <c r="B41" s="362"/>
      <c r="C41" s="363">
        <f>C43+C44</f>
        <v>345810.36</v>
      </c>
      <c r="D41" s="364"/>
      <c r="E41" s="364"/>
      <c r="F41" s="365"/>
      <c r="G41" s="14">
        <f>G43+G44</f>
        <v>345810.36</v>
      </c>
      <c r="H41" s="24">
        <f>H43+H44</f>
        <v>0</v>
      </c>
      <c r="I41" s="345"/>
      <c r="J41" s="366"/>
    </row>
    <row r="42" spans="1:20" ht="15.75" x14ac:dyDescent="0.25">
      <c r="A42" s="367" t="s">
        <v>31</v>
      </c>
      <c r="B42" s="368"/>
      <c r="C42" s="369"/>
      <c r="D42" s="369"/>
      <c r="E42" s="369"/>
      <c r="F42" s="369"/>
      <c r="G42" s="14"/>
      <c r="H42" s="24"/>
      <c r="I42" s="345"/>
      <c r="J42" s="366"/>
    </row>
    <row r="43" spans="1:20" ht="15.75" x14ac:dyDescent="0.25">
      <c r="A43" s="370" t="s">
        <v>44</v>
      </c>
      <c r="B43" s="371"/>
      <c r="C43" s="372">
        <v>137008.68</v>
      </c>
      <c r="D43" s="372"/>
      <c r="E43" s="372"/>
      <c r="F43" s="372"/>
      <c r="G43" s="16">
        <v>137008.68</v>
      </c>
      <c r="H43" s="24">
        <f t="shared" ref="H43:H44" si="3">C43-G43</f>
        <v>0</v>
      </c>
      <c r="I43" s="351"/>
      <c r="J43" s="373"/>
    </row>
    <row r="44" spans="1:20" ht="15.75" x14ac:dyDescent="0.25">
      <c r="A44" s="374" t="s">
        <v>45</v>
      </c>
      <c r="B44" s="375"/>
      <c r="C44" s="376">
        <v>208801.68</v>
      </c>
      <c r="D44" s="376"/>
      <c r="E44" s="376"/>
      <c r="F44" s="376"/>
      <c r="G44" s="25">
        <v>208801.68</v>
      </c>
      <c r="H44" s="26">
        <f t="shared" si="3"/>
        <v>0</v>
      </c>
      <c r="I44" s="377"/>
      <c r="J44" s="378"/>
    </row>
    <row r="46" spans="1:20" ht="15.75" x14ac:dyDescent="0.25">
      <c r="A46" s="320" t="s">
        <v>46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</row>
    <row r="48" spans="1:20" x14ac:dyDescent="0.25">
      <c r="A48" s="27" t="s">
        <v>47</v>
      </c>
      <c r="B48" s="28"/>
      <c r="C48" s="379" t="s">
        <v>102</v>
      </c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</row>
    <row r="49" spans="1:20" ht="15.75" x14ac:dyDescent="0.25">
      <c r="A49" s="381"/>
      <c r="B49" s="381"/>
      <c r="C49" s="381"/>
      <c r="D49" s="381"/>
      <c r="E49" s="381"/>
      <c r="F49" s="381"/>
      <c r="G49" s="381"/>
      <c r="H49" s="381"/>
      <c r="I49" s="381"/>
    </row>
    <row r="50" spans="1:20" x14ac:dyDescent="0.25">
      <c r="A50" s="382" t="s">
        <v>49</v>
      </c>
      <c r="B50" s="382"/>
      <c r="C50" s="379" t="s">
        <v>103</v>
      </c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</row>
    <row r="51" spans="1:20" ht="15.75" x14ac:dyDescent="0.25">
      <c r="A51" s="381"/>
      <c r="B51" s="381"/>
      <c r="C51" s="381"/>
      <c r="D51" s="381"/>
      <c r="E51" s="381"/>
      <c r="F51" s="381"/>
      <c r="G51" s="381"/>
      <c r="H51" s="381"/>
      <c r="I51" s="381"/>
    </row>
    <row r="53" spans="1:20" ht="15.75" x14ac:dyDescent="0.25">
      <c r="A53" s="394" t="s">
        <v>51</v>
      </c>
      <c r="B53" s="394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</row>
    <row r="54" spans="1:20" ht="45" x14ac:dyDescent="0.25">
      <c r="A54" s="18" t="s">
        <v>52</v>
      </c>
      <c r="B54" s="19" t="s">
        <v>53</v>
      </c>
      <c r="C54" s="354" t="s">
        <v>54</v>
      </c>
      <c r="D54" s="354"/>
      <c r="E54" s="30"/>
      <c r="F54" s="354" t="s">
        <v>55</v>
      </c>
      <c r="G54" s="354"/>
      <c r="H54" s="19" t="s">
        <v>56</v>
      </c>
      <c r="I54" s="357" t="s">
        <v>41</v>
      </c>
      <c r="J54" s="384"/>
      <c r="K54" s="20" t="s">
        <v>42</v>
      </c>
    </row>
    <row r="55" spans="1:20" ht="60" x14ac:dyDescent="0.25">
      <c r="A55" s="23">
        <v>1</v>
      </c>
      <c r="B55" s="31" t="s">
        <v>57</v>
      </c>
      <c r="C55" s="385"/>
      <c r="D55" s="385"/>
      <c r="E55" s="33"/>
      <c r="F55" s="385"/>
      <c r="G55" s="385"/>
      <c r="H55" s="32"/>
      <c r="I55" s="386">
        <f t="shared" ref="I55:I60" si="4">F55-H55</f>
        <v>0</v>
      </c>
      <c r="J55" s="386"/>
      <c r="K55" s="34"/>
    </row>
    <row r="56" spans="1:20" ht="78.75" x14ac:dyDescent="0.25">
      <c r="A56" s="23">
        <v>2</v>
      </c>
      <c r="B56" s="31" t="s">
        <v>58</v>
      </c>
      <c r="C56" s="387" t="s">
        <v>104</v>
      </c>
      <c r="D56" s="387"/>
      <c r="E56" s="33"/>
      <c r="F56" s="385">
        <v>2008655.53</v>
      </c>
      <c r="G56" s="385"/>
      <c r="H56" s="32">
        <v>1667184.07</v>
      </c>
      <c r="I56" s="386">
        <f t="shared" si="4"/>
        <v>341471.45999999996</v>
      </c>
      <c r="J56" s="386"/>
      <c r="K56" s="34" t="s">
        <v>105</v>
      </c>
    </row>
    <row r="57" spans="1:20" ht="105" x14ac:dyDescent="0.25">
      <c r="A57" s="23">
        <v>3</v>
      </c>
      <c r="B57" s="31" t="s">
        <v>60</v>
      </c>
      <c r="C57" s="385"/>
      <c r="D57" s="385"/>
      <c r="E57" s="33"/>
      <c r="F57" s="385"/>
      <c r="G57" s="385"/>
      <c r="H57" s="32"/>
      <c r="I57" s="386">
        <f t="shared" si="4"/>
        <v>0</v>
      </c>
      <c r="J57" s="386"/>
      <c r="K57" s="34"/>
    </row>
    <row r="58" spans="1:20" ht="105" x14ac:dyDescent="0.25">
      <c r="A58" s="23">
        <v>4</v>
      </c>
      <c r="B58" s="31" t="s">
        <v>61</v>
      </c>
      <c r="C58" s="385"/>
      <c r="D58" s="385"/>
      <c r="E58" s="33"/>
      <c r="F58" s="385"/>
      <c r="G58" s="385"/>
      <c r="H58" s="32"/>
      <c r="I58" s="386">
        <f t="shared" si="4"/>
        <v>0</v>
      </c>
      <c r="J58" s="386"/>
      <c r="K58" s="34"/>
    </row>
    <row r="59" spans="1:20" ht="30" x14ac:dyDescent="0.25">
      <c r="A59" s="23">
        <v>5</v>
      </c>
      <c r="B59" s="31" t="s">
        <v>62</v>
      </c>
      <c r="C59" s="385"/>
      <c r="D59" s="385"/>
      <c r="E59" s="33"/>
      <c r="F59" s="385"/>
      <c r="G59" s="385"/>
      <c r="H59" s="32"/>
      <c r="I59" s="386">
        <f t="shared" si="4"/>
        <v>0</v>
      </c>
      <c r="J59" s="386"/>
      <c r="K59" s="34"/>
    </row>
    <row r="60" spans="1:20" ht="15.75" x14ac:dyDescent="0.25">
      <c r="A60" s="23">
        <v>6</v>
      </c>
      <c r="B60" s="31" t="s">
        <v>63</v>
      </c>
      <c r="C60" s="385"/>
      <c r="D60" s="385"/>
      <c r="E60" s="33"/>
      <c r="F60" s="385"/>
      <c r="G60" s="385"/>
      <c r="H60" s="32"/>
      <c r="I60" s="386">
        <f t="shared" si="4"/>
        <v>0</v>
      </c>
      <c r="J60" s="386"/>
      <c r="K60" s="34"/>
    </row>
    <row r="61" spans="1:20" ht="15.75" x14ac:dyDescent="0.25">
      <c r="A61" s="35"/>
      <c r="B61" s="36" t="s">
        <v>64</v>
      </c>
      <c r="C61" s="388"/>
      <c r="D61" s="388"/>
      <c r="E61" s="388"/>
      <c r="F61" s="389">
        <f>SUM(F55:F60)</f>
        <v>2008655.53</v>
      </c>
      <c r="G61" s="390"/>
      <c r="H61" s="37">
        <f>SUM(H55:H60)</f>
        <v>1667184.07</v>
      </c>
      <c r="I61" s="389">
        <f>SUM(I55:J60)</f>
        <v>341471.45999999996</v>
      </c>
      <c r="J61" s="390"/>
      <c r="K61" s="38"/>
    </row>
    <row r="63" spans="1:20" x14ac:dyDescent="0.25">
      <c r="A63" s="320" t="s">
        <v>65</v>
      </c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</row>
    <row r="64" spans="1:20" x14ac:dyDescent="0.25">
      <c r="A64" s="320"/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0"/>
      <c r="T64" s="320"/>
    </row>
    <row r="65" spans="1:20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</row>
    <row r="66" spans="1:20" x14ac:dyDescent="0.25">
      <c r="A66" s="320"/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</row>
    <row r="67" spans="1:20" ht="15.75" x14ac:dyDescent="0.25">
      <c r="A67" s="391" t="s">
        <v>66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</row>
    <row r="68" spans="1:20" ht="15.75" x14ac:dyDescent="0.25">
      <c r="A68" s="392" t="s">
        <v>67</v>
      </c>
      <c r="B68" s="392"/>
      <c r="C68" s="392"/>
      <c r="D68" s="392"/>
      <c r="E68" s="392"/>
      <c r="F68" s="392"/>
      <c r="G68" s="393" t="s">
        <v>106</v>
      </c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</row>
    <row r="69" spans="1:20" ht="15.75" x14ac:dyDescent="0.25">
      <c r="A69" s="394" t="s">
        <v>69</v>
      </c>
      <c r="B69" s="394"/>
      <c r="C69" s="394"/>
      <c r="D69" s="394"/>
      <c r="E69" s="394"/>
      <c r="F69" s="394"/>
      <c r="G69" s="394"/>
      <c r="H69" s="394"/>
      <c r="I69" s="394"/>
      <c r="J69" s="394"/>
      <c r="K69" s="394"/>
      <c r="L69" s="395"/>
      <c r="M69" s="395"/>
      <c r="N69" s="395"/>
      <c r="O69" s="395"/>
      <c r="P69" s="395"/>
      <c r="Q69" s="395"/>
      <c r="R69" s="395"/>
      <c r="S69" s="395"/>
      <c r="T69" s="395"/>
    </row>
    <row r="70" spans="1:20" ht="15.75" x14ac:dyDescent="0.25">
      <c r="A70" s="39"/>
    </row>
    <row r="71" spans="1:20" ht="15.75" x14ac:dyDescent="0.25">
      <c r="A71" s="39" t="s">
        <v>71</v>
      </c>
    </row>
    <row r="72" spans="1:20" ht="15.75" x14ac:dyDescent="0.25">
      <c r="A72" s="392" t="s">
        <v>72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6" t="s">
        <v>107</v>
      </c>
      <c r="R72" s="396"/>
      <c r="S72" s="396"/>
      <c r="T72" s="396"/>
    </row>
    <row r="73" spans="1:20" ht="15.75" x14ac:dyDescent="0.25">
      <c r="A73" s="392" t="s">
        <v>74</v>
      </c>
      <c r="B73" s="392"/>
      <c r="C73" s="392"/>
      <c r="D73" s="393" t="s">
        <v>108</v>
      </c>
      <c r="E73" s="393"/>
      <c r="F73" s="393"/>
      <c r="G73" s="393"/>
      <c r="H73" s="39"/>
      <c r="I73" s="39"/>
      <c r="J73" s="39"/>
      <c r="K73" s="39"/>
      <c r="L73" s="39"/>
      <c r="M73" s="39"/>
      <c r="N73" s="39"/>
      <c r="O73" s="39"/>
    </row>
    <row r="74" spans="1:20" ht="15.75" x14ac:dyDescent="0.25">
      <c r="A74" s="39"/>
    </row>
    <row r="75" spans="1:20" ht="15.75" x14ac:dyDescent="0.25">
      <c r="A75" s="394" t="s">
        <v>76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</row>
    <row r="77" spans="1:20" ht="15.75" x14ac:dyDescent="0.25">
      <c r="A77" s="397" t="s">
        <v>98</v>
      </c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</row>
    <row r="78" spans="1:20" ht="15.75" x14ac:dyDescent="0.25">
      <c r="C78" s="40" t="s">
        <v>78</v>
      </c>
      <c r="D78" s="41" t="s">
        <v>79</v>
      </c>
      <c r="G78" s="398" t="s">
        <v>80</v>
      </c>
      <c r="H78" s="398"/>
      <c r="I78" s="42"/>
      <c r="J78" s="42"/>
    </row>
    <row r="80" spans="1:20" ht="15.75" x14ac:dyDescent="0.25">
      <c r="A80" s="397" t="s">
        <v>81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</row>
    <row r="81" spans="1:20" ht="15.75" x14ac:dyDescent="0.25">
      <c r="C81" s="40" t="s">
        <v>78</v>
      </c>
      <c r="D81" s="41" t="s">
        <v>79</v>
      </c>
      <c r="G81" s="398" t="s">
        <v>80</v>
      </c>
      <c r="H81" s="398"/>
      <c r="I81" s="42"/>
      <c r="J81" s="42"/>
    </row>
    <row r="83" spans="1:20" ht="15.75" x14ac:dyDescent="0.25">
      <c r="A83" s="43" t="s">
        <v>82</v>
      </c>
    </row>
    <row r="84" spans="1:20" ht="15.75" x14ac:dyDescent="0.25">
      <c r="A84" s="39"/>
      <c r="G84" s="3"/>
    </row>
    <row r="85" spans="1:20" ht="15.75" x14ac:dyDescent="0.25">
      <c r="A85" s="39" t="s">
        <v>83</v>
      </c>
      <c r="B85" s="399">
        <v>45568</v>
      </c>
      <c r="C85" s="400"/>
    </row>
    <row r="87" spans="1:20" ht="15.75" x14ac:dyDescent="0.25">
      <c r="A87" s="401" t="s">
        <v>109</v>
      </c>
      <c r="B87" s="401"/>
      <c r="C87" s="401"/>
      <c r="D87" s="401"/>
      <c r="E87" s="401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</row>
    <row r="88" spans="1:20" ht="15.75" x14ac:dyDescent="0.25">
      <c r="C88" s="40" t="s">
        <v>78</v>
      </c>
      <c r="D88" s="41" t="s">
        <v>79</v>
      </c>
      <c r="G88" s="402" t="s">
        <v>80</v>
      </c>
      <c r="H88" s="402"/>
      <c r="J88" s="402" t="s">
        <v>85</v>
      </c>
      <c r="K88" s="402"/>
      <c r="L88" s="42"/>
      <c r="M88" s="42"/>
      <c r="N88" s="42"/>
    </row>
    <row r="90" spans="1:20" ht="15.75" x14ac:dyDescent="0.25">
      <c r="A90" s="403" t="s">
        <v>86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</row>
    <row r="91" spans="1:20" x14ac:dyDescent="0.25">
      <c r="A91" s="404" t="s">
        <v>87</v>
      </c>
      <c r="B91" s="404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</row>
    <row r="92" spans="1:20" x14ac:dyDescent="0.25">
      <c r="A92" s="405" t="s">
        <v>88</v>
      </c>
      <c r="B92" s="406"/>
      <c r="C92" s="406"/>
      <c r="D92" s="406"/>
      <c r="E92" s="406"/>
      <c r="F92" s="406"/>
      <c r="G92" s="406"/>
      <c r="H92" s="406"/>
      <c r="I92" s="406"/>
      <c r="J92" s="406"/>
      <c r="K92" s="406"/>
      <c r="L92" s="406"/>
      <c r="M92" s="406"/>
      <c r="N92" s="406"/>
      <c r="O92" s="406"/>
      <c r="P92" s="406"/>
      <c r="Q92" s="406"/>
      <c r="R92" s="406"/>
      <c r="S92" s="406"/>
      <c r="T92" s="406"/>
    </row>
  </sheetData>
  <mergeCells count="116">
    <mergeCell ref="A80:T80"/>
    <mergeCell ref="G81:H81"/>
    <mergeCell ref="B85:C85"/>
    <mergeCell ref="A87:T87"/>
    <mergeCell ref="G88:H88"/>
    <mergeCell ref="J88:K88"/>
    <mergeCell ref="A90:T90"/>
    <mergeCell ref="A91:T91"/>
    <mergeCell ref="A92:T92"/>
    <mergeCell ref="A69:K69"/>
    <mergeCell ref="L69:T69"/>
    <mergeCell ref="A72:P72"/>
    <mergeCell ref="Q72:T72"/>
    <mergeCell ref="A73:C73"/>
    <mergeCell ref="D73:G73"/>
    <mergeCell ref="A75:T75"/>
    <mergeCell ref="A77:T77"/>
    <mergeCell ref="G78:H78"/>
    <mergeCell ref="C60:D60"/>
    <mergeCell ref="F60:G60"/>
    <mergeCell ref="I60:J60"/>
    <mergeCell ref="C61:E61"/>
    <mergeCell ref="F61:G61"/>
    <mergeCell ref="I61:J61"/>
    <mergeCell ref="A63:T66"/>
    <mergeCell ref="A67:T67"/>
    <mergeCell ref="A68:F68"/>
    <mergeCell ref="G68:T68"/>
    <mergeCell ref="C57:D57"/>
    <mergeCell ref="F57:G57"/>
    <mergeCell ref="I57:J57"/>
    <mergeCell ref="C58:D58"/>
    <mergeCell ref="F58:G58"/>
    <mergeCell ref="I58:J58"/>
    <mergeCell ref="C59:D59"/>
    <mergeCell ref="F59:G59"/>
    <mergeCell ref="I59:J59"/>
    <mergeCell ref="A53:T53"/>
    <mergeCell ref="C54:D54"/>
    <mergeCell ref="F54:G54"/>
    <mergeCell ref="I54:J54"/>
    <mergeCell ref="C55:D55"/>
    <mergeCell ref="F55:G55"/>
    <mergeCell ref="I55:J55"/>
    <mergeCell ref="C56:D56"/>
    <mergeCell ref="F56:G56"/>
    <mergeCell ref="I56:J56"/>
    <mergeCell ref="A44:B44"/>
    <mergeCell ref="C44:F44"/>
    <mergeCell ref="I44:J44"/>
    <mergeCell ref="A46:T46"/>
    <mergeCell ref="C48:T48"/>
    <mergeCell ref="A49:I49"/>
    <mergeCell ref="A50:B50"/>
    <mergeCell ref="C50:T50"/>
    <mergeCell ref="A51:I51"/>
    <mergeCell ref="A41:B41"/>
    <mergeCell ref="C41:F41"/>
    <mergeCell ref="I41:J41"/>
    <mergeCell ref="A42:B42"/>
    <mergeCell ref="C42:F42"/>
    <mergeCell ref="I42:J42"/>
    <mergeCell ref="A43:B43"/>
    <mergeCell ref="C43:F43"/>
    <mergeCell ref="I43:J43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K39:K40"/>
    <mergeCell ref="A31:B31"/>
    <mergeCell ref="C31:D31"/>
    <mergeCell ref="G31:H31"/>
    <mergeCell ref="A32:B32"/>
    <mergeCell ref="C32:D32"/>
    <mergeCell ref="G32:H32"/>
    <mergeCell ref="A33:B33"/>
    <mergeCell ref="C33:D33"/>
    <mergeCell ref="G33:H33"/>
    <mergeCell ref="A25:T26"/>
    <mergeCell ref="A28:B28"/>
    <mergeCell ref="C28:D28"/>
    <mergeCell ref="G28:H28"/>
    <mergeCell ref="A29:B29"/>
    <mergeCell ref="C29:D29"/>
    <mergeCell ref="G29:H29"/>
    <mergeCell ref="A30:B30"/>
    <mergeCell ref="C30:D30"/>
    <mergeCell ref="G30:H30"/>
    <mergeCell ref="P1:T7"/>
    <mergeCell ref="A9:T11"/>
    <mergeCell ref="A13:C13"/>
    <mergeCell ref="D13:G13"/>
    <mergeCell ref="A14:G14"/>
    <mergeCell ref="H14:T14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D21:H21"/>
    <mergeCell ref="J21:M21"/>
    <mergeCell ref="O21:O22"/>
    <mergeCell ref="P21:S21"/>
    <mergeCell ref="T21:T22"/>
  </mergeCells>
  <pageMargins left="0.7" right="0.7" top="0.75" bottom="0.75" header="0.3" footer="0.3"/>
  <pageSetup paperSize="9" firstPageNumber="429496729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2"/>
  <sheetViews>
    <sheetView topLeftCell="A73" workbookViewId="0">
      <selection activeCell="M55" sqref="M55"/>
    </sheetView>
  </sheetViews>
  <sheetFormatPr defaultRowHeight="15" x14ac:dyDescent="0.25"/>
  <cols>
    <col min="3" max="3" width="11.7109375" customWidth="1"/>
    <col min="4" max="4" width="14.28515625" customWidth="1"/>
    <col min="5" max="5" width="0.28515625" hidden="1" customWidth="1"/>
    <col min="6" max="6" width="12.42578125" customWidth="1"/>
    <col min="7" max="7" width="12.7109375" customWidth="1"/>
    <col min="8" max="8" width="15.85546875" customWidth="1"/>
    <col min="9" max="9" width="12.140625" customWidth="1"/>
    <col min="10" max="10" width="11.5703125" customWidth="1"/>
    <col min="11" max="11" width="11.28515625" customWidth="1"/>
    <col min="12" max="13" width="11.5703125" customWidth="1"/>
    <col min="14" max="14" width="12.7109375" customWidth="1"/>
    <col min="15" max="15" width="11.28515625" customWidth="1"/>
    <col min="16" max="17" width="10.7109375" customWidth="1"/>
    <col min="18" max="19" width="10.5703125" customWidth="1"/>
  </cols>
  <sheetData>
    <row r="1" spans="1:20" x14ac:dyDescent="0.25">
      <c r="P1" s="424" t="s">
        <v>0</v>
      </c>
      <c r="Q1" s="424"/>
      <c r="R1" s="424"/>
      <c r="S1" s="424"/>
      <c r="T1" s="424"/>
    </row>
    <row r="2" spans="1:20" x14ac:dyDescent="0.25">
      <c r="P2" s="424"/>
      <c r="Q2" s="424"/>
      <c r="R2" s="424"/>
      <c r="S2" s="424"/>
      <c r="T2" s="424"/>
    </row>
    <row r="3" spans="1:20" x14ac:dyDescent="0.25">
      <c r="P3" s="424"/>
      <c r="Q3" s="424"/>
      <c r="R3" s="424"/>
      <c r="S3" s="424"/>
      <c r="T3" s="424"/>
    </row>
    <row r="4" spans="1:20" x14ac:dyDescent="0.25">
      <c r="P4" s="424"/>
      <c r="Q4" s="424"/>
      <c r="R4" s="424"/>
      <c r="S4" s="424"/>
      <c r="T4" s="424"/>
    </row>
    <row r="5" spans="1:20" x14ac:dyDescent="0.25">
      <c r="P5" s="424"/>
      <c r="Q5" s="424"/>
      <c r="R5" s="424"/>
      <c r="S5" s="424"/>
      <c r="T5" s="424"/>
    </row>
    <row r="6" spans="1:20" x14ac:dyDescent="0.25">
      <c r="P6" s="424"/>
      <c r="Q6" s="424"/>
      <c r="R6" s="424"/>
      <c r="S6" s="424"/>
      <c r="T6" s="424"/>
    </row>
    <row r="7" spans="1:20" x14ac:dyDescent="0.25">
      <c r="P7" s="424"/>
      <c r="Q7" s="424"/>
      <c r="R7" s="424"/>
      <c r="S7" s="424"/>
      <c r="T7" s="424"/>
    </row>
    <row r="9" spans="1:20" x14ac:dyDescent="0.25">
      <c r="A9" s="319" t="s">
        <v>1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x14ac:dyDescent="0.25">
      <c r="A10" s="319"/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x14ac:dyDescent="0.25">
      <c r="A11" s="319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3" spans="1:20" ht="31.5" customHeight="1" x14ac:dyDescent="0.25">
      <c r="A13" s="320" t="s">
        <v>2</v>
      </c>
      <c r="B13" s="320"/>
      <c r="C13" s="320"/>
      <c r="D13" s="425">
        <v>45566</v>
      </c>
      <c r="E13" s="425"/>
      <c r="F13" s="425"/>
      <c r="G13" s="42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9.25" customHeight="1" x14ac:dyDescent="0.25">
      <c r="A14" s="320" t="s">
        <v>4</v>
      </c>
      <c r="B14" s="320"/>
      <c r="C14" s="320"/>
      <c r="D14" s="320"/>
      <c r="E14" s="320"/>
      <c r="F14" s="320"/>
      <c r="G14" s="320"/>
      <c r="H14" s="321" t="s">
        <v>110</v>
      </c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</row>
    <row r="15" spans="1:20" x14ac:dyDescent="0.25">
      <c r="H15" s="3"/>
    </row>
    <row r="16" spans="1:20" ht="15.75" x14ac:dyDescent="0.25">
      <c r="A16" s="322" t="s">
        <v>6</v>
      </c>
      <c r="B16" s="322"/>
      <c r="C16" s="322"/>
    </row>
    <row r="17" spans="1:20" ht="91.5" customHeight="1" x14ac:dyDescent="0.25">
      <c r="A17" s="426" t="s">
        <v>111</v>
      </c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</row>
    <row r="18" spans="1:20" x14ac:dyDescent="0.25">
      <c r="A18" s="427" t="s">
        <v>8</v>
      </c>
      <c r="B18" s="429" t="s">
        <v>9</v>
      </c>
      <c r="C18" s="431" t="s">
        <v>10</v>
      </c>
      <c r="D18" s="432"/>
      <c r="E18" s="432"/>
      <c r="F18" s="432"/>
      <c r="G18" s="432"/>
      <c r="H18" s="433"/>
      <c r="I18" s="431" t="s">
        <v>11</v>
      </c>
      <c r="J18" s="432"/>
      <c r="K18" s="432"/>
      <c r="L18" s="432"/>
      <c r="M18" s="433"/>
      <c r="N18" s="441" t="s">
        <v>12</v>
      </c>
      <c r="O18" s="431" t="s">
        <v>13</v>
      </c>
      <c r="P18" s="432"/>
      <c r="Q18" s="432"/>
      <c r="R18" s="432"/>
      <c r="S18" s="433"/>
      <c r="T18" s="442" t="s">
        <v>14</v>
      </c>
    </row>
    <row r="19" spans="1:20" x14ac:dyDescent="0.25">
      <c r="A19" s="428"/>
      <c r="B19" s="430"/>
      <c r="C19" s="434"/>
      <c r="D19" s="435"/>
      <c r="E19" s="435"/>
      <c r="F19" s="435"/>
      <c r="G19" s="435"/>
      <c r="H19" s="436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3"/>
    </row>
    <row r="20" spans="1:20" ht="51.75" customHeight="1" x14ac:dyDescent="0.25">
      <c r="A20" s="428"/>
      <c r="B20" s="430"/>
      <c r="C20" s="437"/>
      <c r="D20" s="438"/>
      <c r="E20" s="438"/>
      <c r="F20" s="438"/>
      <c r="G20" s="438"/>
      <c r="H20" s="439"/>
      <c r="I20" s="440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3"/>
    </row>
    <row r="21" spans="1:20" x14ac:dyDescent="0.25">
      <c r="A21" s="428"/>
      <c r="B21" s="430"/>
      <c r="C21" s="444" t="s">
        <v>15</v>
      </c>
      <c r="D21" s="445" t="s">
        <v>16</v>
      </c>
      <c r="E21" s="446"/>
      <c r="F21" s="446"/>
      <c r="G21" s="446"/>
      <c r="H21" s="447"/>
      <c r="I21" s="50"/>
      <c r="J21" s="445" t="s">
        <v>16</v>
      </c>
      <c r="K21" s="446"/>
      <c r="L21" s="446"/>
      <c r="M21" s="447"/>
      <c r="N21" s="440"/>
      <c r="O21" s="444" t="s">
        <v>15</v>
      </c>
      <c r="P21" s="448" t="s">
        <v>16</v>
      </c>
      <c r="Q21" s="449"/>
      <c r="R21" s="449"/>
      <c r="S21" s="450"/>
      <c r="T21" s="451"/>
    </row>
    <row r="22" spans="1:20" ht="157.5" x14ac:dyDescent="0.25">
      <c r="A22" s="428"/>
      <c r="B22" s="430"/>
      <c r="C22" s="440"/>
      <c r="D22" s="49" t="s">
        <v>17</v>
      </c>
      <c r="E22" s="448" t="s">
        <v>18</v>
      </c>
      <c r="F22" s="450"/>
      <c r="G22" s="49" t="s">
        <v>19</v>
      </c>
      <c r="H22" s="49" t="s">
        <v>20</v>
      </c>
      <c r="I22" s="49" t="s">
        <v>15</v>
      </c>
      <c r="J22" s="49" t="s">
        <v>17</v>
      </c>
      <c r="K22" s="49" t="s">
        <v>18</v>
      </c>
      <c r="L22" s="49" t="s">
        <v>21</v>
      </c>
      <c r="M22" s="49" t="s">
        <v>20</v>
      </c>
      <c r="N22" s="440"/>
      <c r="O22" s="440"/>
      <c r="P22" s="49" t="s">
        <v>17</v>
      </c>
      <c r="Q22" s="49" t="s">
        <v>18</v>
      </c>
      <c r="R22" s="49" t="s">
        <v>21</v>
      </c>
      <c r="S22" s="49" t="s">
        <v>20</v>
      </c>
      <c r="T22" s="443"/>
    </row>
    <row r="23" spans="1:20" ht="220.5" x14ac:dyDescent="0.25">
      <c r="A23" s="7" t="s">
        <v>112</v>
      </c>
      <c r="B23" s="51" t="s">
        <v>113</v>
      </c>
      <c r="C23" s="52">
        <f>D23+F23+G23+H23</f>
        <v>1569000</v>
      </c>
      <c r="D23" s="53">
        <v>1200000</v>
      </c>
      <c r="E23" s="452">
        <v>180000</v>
      </c>
      <c r="F23" s="453"/>
      <c r="G23" s="53">
        <v>180000</v>
      </c>
      <c r="H23" s="53">
        <v>189000</v>
      </c>
      <c r="I23" s="52">
        <f>J23+K23+L23+M23</f>
        <v>1749000</v>
      </c>
      <c r="J23" s="53">
        <v>1200000</v>
      </c>
      <c r="K23" s="53">
        <v>180000</v>
      </c>
      <c r="L23" s="53">
        <v>180000</v>
      </c>
      <c r="M23" s="53">
        <v>189000</v>
      </c>
      <c r="N23" s="54">
        <v>1658708.79</v>
      </c>
      <c r="O23" s="52">
        <f>P23+Q23+R23+S23</f>
        <v>1658708.79</v>
      </c>
      <c r="P23" s="53">
        <v>1138050.05</v>
      </c>
      <c r="Q23" s="53">
        <v>170707.68</v>
      </c>
      <c r="R23" s="53">
        <v>170707.67</v>
      </c>
      <c r="S23" s="53">
        <v>179243.39</v>
      </c>
      <c r="T23" s="55"/>
    </row>
    <row r="24" spans="1:20" x14ac:dyDescent="0.25">
      <c r="A24" s="45"/>
      <c r="B24" s="5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x14ac:dyDescent="0.25">
      <c r="A25" s="320" t="s">
        <v>114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</row>
    <row r="26" spans="1:20" x14ac:dyDescent="0.25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15.75" x14ac:dyDescent="0.25">
      <c r="A27" s="48"/>
      <c r="B27" s="48"/>
      <c r="C27" s="48"/>
      <c r="D27" s="48"/>
      <c r="E27" s="48"/>
      <c r="F27" s="48"/>
      <c r="G27" s="48"/>
      <c r="H27" s="48"/>
      <c r="I27" s="5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75" x14ac:dyDescent="0.25">
      <c r="A28" s="454" t="s">
        <v>25</v>
      </c>
      <c r="B28" s="455"/>
      <c r="C28" s="456" t="s">
        <v>26</v>
      </c>
      <c r="D28" s="455"/>
      <c r="E28" s="58"/>
      <c r="F28" s="58" t="s">
        <v>27</v>
      </c>
      <c r="G28" s="456" t="s">
        <v>28</v>
      </c>
      <c r="H28" s="455"/>
      <c r="I28" s="59" t="s">
        <v>29</v>
      </c>
      <c r="J28" s="60"/>
    </row>
    <row r="29" spans="1:20" x14ac:dyDescent="0.25">
      <c r="A29" s="457" t="s">
        <v>30</v>
      </c>
      <c r="B29" s="458"/>
      <c r="C29" s="459">
        <f>C31+C32+C33+C34</f>
        <v>1749000</v>
      </c>
      <c r="D29" s="460"/>
      <c r="E29" s="61"/>
      <c r="F29" s="61">
        <f>F31+F32+F33+F34</f>
        <v>100.00000000000001</v>
      </c>
      <c r="G29" s="461">
        <v>1658708.79</v>
      </c>
      <c r="H29" s="462"/>
      <c r="I29" s="62"/>
      <c r="J29" s="60"/>
    </row>
    <row r="30" spans="1:20" x14ac:dyDescent="0.25">
      <c r="A30" s="457" t="s">
        <v>31</v>
      </c>
      <c r="B30" s="458"/>
      <c r="C30" s="463"/>
      <c r="D30" s="464"/>
      <c r="E30" s="63"/>
      <c r="F30" s="64"/>
      <c r="G30" s="465"/>
      <c r="H30" s="466"/>
      <c r="I30" s="64"/>
      <c r="J30" s="60"/>
    </row>
    <row r="31" spans="1:20" x14ac:dyDescent="0.25">
      <c r="A31" s="457" t="s">
        <v>32</v>
      </c>
      <c r="B31" s="458"/>
      <c r="C31" s="467">
        <v>1200000</v>
      </c>
      <c r="D31" s="468"/>
      <c r="E31" s="61"/>
      <c r="F31" s="65">
        <f>ROUND((C31/C$29*100),4)</f>
        <v>68.610600000000005</v>
      </c>
      <c r="G31" s="469">
        <v>1138050.05</v>
      </c>
      <c r="H31" s="470"/>
      <c r="I31" s="61">
        <f>C31-G31</f>
        <v>61949.949999999953</v>
      </c>
      <c r="J31" s="60"/>
    </row>
    <row r="32" spans="1:20" x14ac:dyDescent="0.25">
      <c r="A32" s="457" t="s">
        <v>33</v>
      </c>
      <c r="B32" s="458"/>
      <c r="C32" s="467">
        <v>180000</v>
      </c>
      <c r="D32" s="468"/>
      <c r="E32" s="61"/>
      <c r="F32" s="65">
        <f>ROUND((C32/C$29*100),4)</f>
        <v>10.291600000000001</v>
      </c>
      <c r="G32" s="469">
        <v>170707.68</v>
      </c>
      <c r="H32" s="470"/>
      <c r="I32" s="61">
        <f>C32-G32</f>
        <v>9292.320000000007</v>
      </c>
      <c r="J32" s="60"/>
    </row>
    <row r="33" spans="1:20" x14ac:dyDescent="0.25">
      <c r="A33" s="457" t="s">
        <v>34</v>
      </c>
      <c r="B33" s="458"/>
      <c r="C33" s="467">
        <v>180000</v>
      </c>
      <c r="D33" s="468"/>
      <c r="E33" s="61"/>
      <c r="F33" s="65">
        <f>ROUND((C33/C$29*100),4)</f>
        <v>10.291600000000001</v>
      </c>
      <c r="G33" s="469">
        <f>ROUND((G$29*F33/100),2)</f>
        <v>170707.67</v>
      </c>
      <c r="H33" s="470"/>
      <c r="I33" s="61">
        <f>C33-G33</f>
        <v>9292.3299999999872</v>
      </c>
      <c r="J33" s="60"/>
    </row>
    <row r="34" spans="1:20" x14ac:dyDescent="0.25">
      <c r="A34" s="471" t="s">
        <v>35</v>
      </c>
      <c r="B34" s="472"/>
      <c r="C34" s="473">
        <v>189000</v>
      </c>
      <c r="D34" s="474"/>
      <c r="E34" s="66"/>
      <c r="F34" s="65">
        <f>ROUND((C34/C$29*100),4)</f>
        <v>10.8062</v>
      </c>
      <c r="G34" s="469">
        <f>ROUND((G$29*F34/100),2)</f>
        <v>179243.39</v>
      </c>
      <c r="H34" s="470"/>
      <c r="I34" s="61">
        <f>C34-G34</f>
        <v>9756.609999999986</v>
      </c>
      <c r="J34" s="60"/>
    </row>
    <row r="35" spans="1:20" x14ac:dyDescent="0.25">
      <c r="A35" s="45"/>
      <c r="B35" s="45"/>
      <c r="C35" s="45"/>
      <c r="D35" s="45"/>
      <c r="E35" s="45"/>
      <c r="F35" s="56"/>
      <c r="G35" s="56"/>
      <c r="H35" s="56"/>
      <c r="I35" s="56"/>
    </row>
    <row r="36" spans="1:20" ht="15.75" x14ac:dyDescent="0.25">
      <c r="A36" s="322" t="s">
        <v>36</v>
      </c>
      <c r="B36" s="322"/>
      <c r="C36" s="322"/>
    </row>
    <row r="37" spans="1:20" x14ac:dyDescent="0.25">
      <c r="A37" s="320" t="s">
        <v>37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</row>
    <row r="38" spans="1:20" x14ac:dyDescent="0.25">
      <c r="A38" s="426"/>
      <c r="B38" s="426"/>
      <c r="C38" s="426"/>
      <c r="D38" s="426"/>
      <c r="E38" s="426"/>
      <c r="F38" s="426"/>
      <c r="G38" s="426"/>
      <c r="H38" s="426"/>
      <c r="I38" s="426"/>
      <c r="J38" s="426"/>
      <c r="K38" s="320"/>
      <c r="L38" s="320"/>
      <c r="M38" s="320"/>
      <c r="N38" s="320"/>
      <c r="O38" s="320"/>
      <c r="P38" s="320"/>
      <c r="Q38" s="320"/>
      <c r="R38" s="320"/>
      <c r="S38" s="320"/>
      <c r="T38" s="320"/>
    </row>
    <row r="39" spans="1:20" x14ac:dyDescent="0.25">
      <c r="A39" s="475" t="s">
        <v>38</v>
      </c>
      <c r="B39" s="476"/>
      <c r="C39" s="477" t="s">
        <v>39</v>
      </c>
      <c r="D39" s="478"/>
      <c r="E39" s="478"/>
      <c r="F39" s="476"/>
      <c r="G39" s="479" t="s">
        <v>40</v>
      </c>
      <c r="H39" s="479" t="s">
        <v>41</v>
      </c>
      <c r="I39" s="477" t="s">
        <v>42</v>
      </c>
      <c r="J39" s="480"/>
      <c r="K39" s="483"/>
    </row>
    <row r="40" spans="1:20" ht="86.25" customHeight="1" x14ac:dyDescent="0.25">
      <c r="A40" s="355"/>
      <c r="B40" s="356"/>
      <c r="C40" s="356"/>
      <c r="D40" s="356"/>
      <c r="E40" s="356"/>
      <c r="F40" s="356"/>
      <c r="G40" s="356"/>
      <c r="H40" s="356"/>
      <c r="I40" s="481"/>
      <c r="J40" s="482"/>
      <c r="K40" s="483"/>
    </row>
    <row r="41" spans="1:20" x14ac:dyDescent="0.25">
      <c r="A41" s="484" t="s">
        <v>43</v>
      </c>
      <c r="B41" s="485"/>
      <c r="C41" s="459">
        <f>C43+C44</f>
        <v>351295.8</v>
      </c>
      <c r="D41" s="486"/>
      <c r="E41" s="486"/>
      <c r="F41" s="460"/>
      <c r="G41" s="61">
        <f>G43+G44</f>
        <v>351295.8</v>
      </c>
      <c r="H41" s="61">
        <f>H43+H44</f>
        <v>0</v>
      </c>
      <c r="I41" s="487"/>
      <c r="J41" s="488"/>
      <c r="K41" s="46"/>
    </row>
    <row r="42" spans="1:20" ht="15.75" x14ac:dyDescent="0.25">
      <c r="A42" s="489" t="s">
        <v>31</v>
      </c>
      <c r="B42" s="490"/>
      <c r="C42" s="491"/>
      <c r="D42" s="492"/>
      <c r="E42" s="492"/>
      <c r="F42" s="493"/>
      <c r="G42" s="67"/>
      <c r="H42" s="67"/>
      <c r="I42" s="487"/>
      <c r="J42" s="488"/>
      <c r="K42" s="46"/>
    </row>
    <row r="43" spans="1:20" ht="15.75" x14ac:dyDescent="0.25">
      <c r="A43" s="494" t="s">
        <v>44</v>
      </c>
      <c r="B43" s="495"/>
      <c r="C43" s="496">
        <v>120115.8</v>
      </c>
      <c r="D43" s="497"/>
      <c r="E43" s="497"/>
      <c r="F43" s="498"/>
      <c r="G43" s="68">
        <v>120115.8</v>
      </c>
      <c r="H43" s="61">
        <f>C43-G43</f>
        <v>0</v>
      </c>
      <c r="I43" s="499"/>
      <c r="J43" s="500"/>
      <c r="K43" s="46"/>
    </row>
    <row r="44" spans="1:20" ht="15.75" x14ac:dyDescent="0.25">
      <c r="A44" s="501" t="s">
        <v>45</v>
      </c>
      <c r="B44" s="502"/>
      <c r="C44" s="503">
        <v>231180</v>
      </c>
      <c r="D44" s="504"/>
      <c r="E44" s="504"/>
      <c r="F44" s="505"/>
      <c r="G44" s="69">
        <v>231180</v>
      </c>
      <c r="H44" s="66">
        <f>C44-G44</f>
        <v>0</v>
      </c>
      <c r="I44" s="506"/>
      <c r="J44" s="507"/>
      <c r="K44" s="46"/>
    </row>
    <row r="45" spans="1:20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20" ht="32.25" customHeight="1" x14ac:dyDescent="0.25">
      <c r="A46" s="320" t="s">
        <v>46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</row>
    <row r="48" spans="1:20" x14ac:dyDescent="0.25">
      <c r="A48" s="70" t="s">
        <v>47</v>
      </c>
      <c r="B48" s="508" t="s">
        <v>115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</row>
    <row r="49" spans="1:20" ht="15.75" x14ac:dyDescent="0.25">
      <c r="A49" s="71"/>
      <c r="B49" s="508"/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</row>
    <row r="50" spans="1:20" x14ac:dyDescent="0.25">
      <c r="A50" s="382" t="s">
        <v>49</v>
      </c>
      <c r="B50" s="382"/>
      <c r="C50" s="509" t="s">
        <v>116</v>
      </c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09"/>
    </row>
    <row r="51" spans="1:20" x14ac:dyDescent="0.25">
      <c r="A51" s="72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</row>
    <row r="52" spans="1:20" ht="15.75" x14ac:dyDescent="0.25">
      <c r="A52" s="510" t="s">
        <v>117</v>
      </c>
      <c r="B52" s="510"/>
      <c r="C52" s="510"/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73"/>
      <c r="R52" s="73"/>
      <c r="S52" s="73"/>
      <c r="T52" s="73"/>
    </row>
    <row r="53" spans="1:20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1:20" ht="45" x14ac:dyDescent="0.25">
      <c r="A54" s="74" t="s">
        <v>52</v>
      </c>
      <c r="B54" s="75" t="s">
        <v>53</v>
      </c>
      <c r="C54" s="511" t="s">
        <v>54</v>
      </c>
      <c r="D54" s="512"/>
      <c r="E54" s="76"/>
      <c r="F54" s="511" t="s">
        <v>55</v>
      </c>
      <c r="G54" s="512"/>
      <c r="H54" s="75" t="s">
        <v>56</v>
      </c>
      <c r="I54" s="511" t="s">
        <v>41</v>
      </c>
      <c r="J54" s="512"/>
      <c r="K54" s="77" t="s">
        <v>42</v>
      </c>
      <c r="L54" s="78"/>
      <c r="M54" s="28"/>
      <c r="N54" s="28"/>
      <c r="O54" s="28"/>
      <c r="P54" s="28"/>
      <c r="Q54" s="28"/>
      <c r="R54" s="28"/>
      <c r="S54" s="28"/>
      <c r="T54" s="28"/>
    </row>
    <row r="55" spans="1:20" ht="105" x14ac:dyDescent="0.25">
      <c r="A55" s="23">
        <v>1</v>
      </c>
      <c r="B55" s="31" t="s">
        <v>57</v>
      </c>
      <c r="C55" s="513"/>
      <c r="D55" s="514"/>
      <c r="E55" s="79"/>
      <c r="F55" s="513"/>
      <c r="G55" s="514"/>
      <c r="H55" s="79"/>
      <c r="I55" s="515">
        <f t="shared" ref="I55:I60" si="0">F55-H55</f>
        <v>0</v>
      </c>
      <c r="J55" s="516"/>
      <c r="K55" s="80"/>
      <c r="L55" s="46"/>
    </row>
    <row r="56" spans="1:20" ht="337.5" customHeight="1" x14ac:dyDescent="0.25">
      <c r="A56" s="23">
        <v>2</v>
      </c>
      <c r="B56" s="31" t="s">
        <v>58</v>
      </c>
      <c r="C56" s="513" t="s">
        <v>118</v>
      </c>
      <c r="D56" s="514"/>
      <c r="E56" s="79"/>
      <c r="F56" s="517">
        <v>1749000</v>
      </c>
      <c r="G56" s="518"/>
      <c r="H56" s="81">
        <v>1658708.79</v>
      </c>
      <c r="I56" s="519">
        <f t="shared" si="0"/>
        <v>90291.209999999963</v>
      </c>
      <c r="J56" s="520"/>
      <c r="K56" s="80" t="s">
        <v>119</v>
      </c>
      <c r="L56" s="46"/>
    </row>
    <row r="57" spans="1:20" ht="225" x14ac:dyDescent="0.25">
      <c r="A57" s="23">
        <v>3</v>
      </c>
      <c r="B57" s="31" t="s">
        <v>60</v>
      </c>
      <c r="C57" s="513"/>
      <c r="D57" s="514"/>
      <c r="E57" s="79"/>
      <c r="F57" s="517"/>
      <c r="G57" s="518"/>
      <c r="H57" s="81"/>
      <c r="I57" s="519">
        <f t="shared" si="0"/>
        <v>0</v>
      </c>
      <c r="J57" s="520"/>
      <c r="K57" s="80"/>
      <c r="L57" s="46"/>
    </row>
    <row r="58" spans="1:20" ht="225" x14ac:dyDescent="0.25">
      <c r="A58" s="23">
        <v>4</v>
      </c>
      <c r="B58" s="31" t="s">
        <v>61</v>
      </c>
      <c r="C58" s="513"/>
      <c r="D58" s="514"/>
      <c r="E58" s="79"/>
      <c r="F58" s="517"/>
      <c r="G58" s="518"/>
      <c r="H58" s="81"/>
      <c r="I58" s="519">
        <f t="shared" si="0"/>
        <v>0</v>
      </c>
      <c r="J58" s="520"/>
      <c r="K58" s="80"/>
      <c r="L58" s="46"/>
    </row>
    <row r="59" spans="1:20" ht="45" x14ac:dyDescent="0.25">
      <c r="A59" s="23">
        <v>5</v>
      </c>
      <c r="B59" s="31" t="s">
        <v>62</v>
      </c>
      <c r="C59" s="513"/>
      <c r="D59" s="514"/>
      <c r="E59" s="79"/>
      <c r="F59" s="517"/>
      <c r="G59" s="518"/>
      <c r="H59" s="81"/>
      <c r="I59" s="519">
        <f t="shared" si="0"/>
        <v>0</v>
      </c>
      <c r="J59" s="520"/>
      <c r="K59" s="80"/>
      <c r="L59" s="46"/>
    </row>
    <row r="60" spans="1:20" ht="30" x14ac:dyDescent="0.25">
      <c r="A60" s="23">
        <v>6</v>
      </c>
      <c r="B60" s="31" t="s">
        <v>63</v>
      </c>
      <c r="C60" s="513"/>
      <c r="D60" s="514"/>
      <c r="E60" s="79"/>
      <c r="F60" s="517"/>
      <c r="G60" s="518"/>
      <c r="H60" s="81"/>
      <c r="I60" s="519">
        <f t="shared" si="0"/>
        <v>0</v>
      </c>
      <c r="J60" s="520"/>
      <c r="K60" s="80"/>
      <c r="L60" s="46"/>
    </row>
    <row r="61" spans="1:20" ht="15.75" x14ac:dyDescent="0.25">
      <c r="A61" s="35"/>
      <c r="B61" s="36" t="s">
        <v>64</v>
      </c>
      <c r="C61" s="521"/>
      <c r="D61" s="522"/>
      <c r="E61" s="523"/>
      <c r="F61" s="524">
        <f>SUM(F55:F60)</f>
        <v>1749000</v>
      </c>
      <c r="G61" s="525"/>
      <c r="H61" s="82">
        <f>SUM(H55:H60)</f>
        <v>1658708.79</v>
      </c>
      <c r="I61" s="526">
        <f>SUM(I55:J60)</f>
        <v>90291.209999999963</v>
      </c>
      <c r="J61" s="527"/>
      <c r="K61" s="83"/>
      <c r="L61" s="46"/>
    </row>
    <row r="62" spans="1:2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1:20" x14ac:dyDescent="0.25">
      <c r="A63" s="510" t="s">
        <v>65</v>
      </c>
      <c r="B63" s="510"/>
      <c r="C63" s="510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</row>
    <row r="64" spans="1:20" x14ac:dyDescent="0.25">
      <c r="A64" s="510"/>
      <c r="B64" s="510"/>
      <c r="C64" s="510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</row>
    <row r="65" spans="1:20" x14ac:dyDescent="0.25">
      <c r="A65" s="510"/>
      <c r="B65" s="510"/>
      <c r="C65" s="510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</row>
    <row r="66" spans="1:20" x14ac:dyDescent="0.25">
      <c r="A66" s="510"/>
      <c r="B66" s="510"/>
      <c r="C66" s="510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</row>
    <row r="67" spans="1:20" ht="15.75" x14ac:dyDescent="0.25">
      <c r="A67" s="528" t="s">
        <v>66</v>
      </c>
      <c r="B67" s="528"/>
      <c r="C67" s="528"/>
      <c r="D67" s="528"/>
      <c r="E67" s="528"/>
      <c r="F67" s="528"/>
      <c r="G67" s="528"/>
      <c r="H67" s="528"/>
      <c r="I67" s="528"/>
      <c r="J67" s="528"/>
      <c r="K67" s="528"/>
      <c r="L67" s="528"/>
      <c r="M67" s="528"/>
      <c r="N67" s="528"/>
      <c r="O67" s="528"/>
      <c r="P67" s="528"/>
      <c r="Q67" s="528"/>
      <c r="R67" s="528"/>
      <c r="S67" s="528"/>
      <c r="T67" s="528"/>
    </row>
    <row r="68" spans="1:20" ht="15.75" x14ac:dyDescent="0.25">
      <c r="A68" s="392" t="s">
        <v>67</v>
      </c>
      <c r="B68" s="392"/>
      <c r="C68" s="392"/>
      <c r="D68" s="392"/>
      <c r="E68" s="392"/>
      <c r="F68" s="392"/>
      <c r="G68" s="393" t="s">
        <v>120</v>
      </c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</row>
    <row r="69" spans="1:20" ht="15.75" x14ac:dyDescent="0.25">
      <c r="A69" s="510" t="s">
        <v>69</v>
      </c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29"/>
      <c r="M69" s="529"/>
      <c r="N69" s="529"/>
      <c r="O69" s="529"/>
      <c r="P69" s="529"/>
      <c r="Q69" s="529"/>
      <c r="R69" s="529"/>
      <c r="S69" s="529"/>
      <c r="T69" s="529"/>
    </row>
    <row r="70" spans="1:20" ht="15.75" x14ac:dyDescent="0.25">
      <c r="A70" s="39"/>
    </row>
    <row r="71" spans="1:20" ht="15.75" x14ac:dyDescent="0.25">
      <c r="A71" s="39" t="s">
        <v>71</v>
      </c>
    </row>
    <row r="72" spans="1:20" ht="15.75" x14ac:dyDescent="0.25">
      <c r="A72" s="530" t="s">
        <v>121</v>
      </c>
      <c r="B72" s="530"/>
      <c r="C72" s="530"/>
      <c r="D72" s="530"/>
      <c r="E72" s="530"/>
      <c r="F72" s="530"/>
      <c r="G72" s="530"/>
      <c r="H72" s="530"/>
      <c r="I72" s="530"/>
      <c r="J72" s="530"/>
      <c r="K72" s="530"/>
      <c r="L72" s="530"/>
      <c r="M72" s="530"/>
      <c r="N72" s="530"/>
      <c r="O72" s="530"/>
      <c r="P72" s="530"/>
      <c r="Q72" s="396"/>
      <c r="R72" s="396"/>
      <c r="S72" s="396"/>
      <c r="T72" s="396"/>
    </row>
    <row r="73" spans="1:20" ht="15.75" x14ac:dyDescent="0.25">
      <c r="A73" s="392" t="s">
        <v>122</v>
      </c>
      <c r="B73" s="392"/>
      <c r="C73" s="392"/>
      <c r="D73" s="531" t="s">
        <v>123</v>
      </c>
      <c r="E73" s="531"/>
      <c r="F73" s="531"/>
      <c r="G73" s="531"/>
      <c r="H73" s="39"/>
      <c r="I73" s="39"/>
      <c r="J73" s="39"/>
      <c r="K73" s="39"/>
      <c r="L73" s="39"/>
      <c r="M73" s="39"/>
      <c r="N73" s="39"/>
      <c r="O73" s="39"/>
    </row>
    <row r="74" spans="1:20" ht="15.75" x14ac:dyDescent="0.25">
      <c r="A74" s="39"/>
    </row>
    <row r="75" spans="1:20" ht="15.75" x14ac:dyDescent="0.25">
      <c r="A75" s="394" t="s">
        <v>76</v>
      </c>
      <c r="B75" s="394"/>
      <c r="C75" s="394"/>
      <c r="D75" s="394"/>
      <c r="E75" s="394"/>
      <c r="F75" s="394"/>
      <c r="G75" s="394"/>
      <c r="H75" s="394"/>
      <c r="I75" s="394"/>
      <c r="J75" s="394"/>
      <c r="K75" s="394"/>
      <c r="L75" s="394"/>
      <c r="M75" s="394"/>
      <c r="N75" s="394"/>
      <c r="O75" s="394"/>
      <c r="P75" s="394"/>
      <c r="Q75" s="394"/>
      <c r="R75" s="394"/>
      <c r="S75" s="394"/>
      <c r="T75" s="394"/>
    </row>
    <row r="77" spans="1:20" ht="15.75" x14ac:dyDescent="0.25">
      <c r="A77" s="393" t="s">
        <v>124</v>
      </c>
      <c r="B77" s="393"/>
      <c r="C77" s="393"/>
      <c r="D77" s="393"/>
      <c r="E77" s="393"/>
      <c r="F77" s="393"/>
      <c r="G77" s="393"/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</row>
    <row r="78" spans="1:20" x14ac:dyDescent="0.25">
      <c r="C78" s="402" t="s">
        <v>125</v>
      </c>
      <c r="D78" s="402"/>
      <c r="G78" s="398" t="s">
        <v>80</v>
      </c>
      <c r="H78" s="398"/>
      <c r="I78" s="42"/>
      <c r="J78" s="42"/>
    </row>
    <row r="80" spans="1:20" ht="15.75" x14ac:dyDescent="0.25">
      <c r="A80" s="397" t="s">
        <v>126</v>
      </c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</row>
    <row r="81" spans="1:20" x14ac:dyDescent="0.25">
      <c r="C81" s="402" t="s">
        <v>125</v>
      </c>
      <c r="D81" s="402"/>
      <c r="G81" s="398" t="s">
        <v>80</v>
      </c>
      <c r="H81" s="398"/>
      <c r="I81" s="42"/>
      <c r="J81" s="42"/>
    </row>
    <row r="83" spans="1:20" ht="15.75" x14ac:dyDescent="0.25">
      <c r="A83" s="43" t="s">
        <v>82</v>
      </c>
    </row>
    <row r="84" spans="1:20" ht="15.75" x14ac:dyDescent="0.25">
      <c r="A84" s="39"/>
      <c r="G84" s="3"/>
    </row>
    <row r="85" spans="1:20" ht="15.75" x14ac:dyDescent="0.25">
      <c r="A85" s="39" t="s">
        <v>83</v>
      </c>
      <c r="B85" s="532">
        <v>45569</v>
      </c>
      <c r="C85" s="532"/>
    </row>
    <row r="87" spans="1:20" ht="15.75" x14ac:dyDescent="0.25">
      <c r="A87" s="397" t="s">
        <v>127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</row>
    <row r="88" spans="1:20" ht="15.75" x14ac:dyDescent="0.25">
      <c r="C88" s="40" t="s">
        <v>78</v>
      </c>
      <c r="D88" s="41" t="s">
        <v>128</v>
      </c>
      <c r="G88" s="402" t="s">
        <v>80</v>
      </c>
      <c r="H88" s="402"/>
      <c r="J88" s="402" t="s">
        <v>85</v>
      </c>
      <c r="K88" s="402"/>
      <c r="L88" s="42"/>
      <c r="M88" s="42"/>
      <c r="N88" s="42"/>
    </row>
    <row r="90" spans="1:20" ht="15.75" x14ac:dyDescent="0.25">
      <c r="A90" s="403" t="s">
        <v>86</v>
      </c>
      <c r="B90" s="403"/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</row>
    <row r="91" spans="1:20" x14ac:dyDescent="0.25">
      <c r="A91" s="404" t="s">
        <v>87</v>
      </c>
      <c r="B91" s="404"/>
      <c r="C91" s="404"/>
      <c r="D91" s="404"/>
      <c r="E91" s="404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  <c r="Q91" s="404"/>
      <c r="R91" s="404"/>
      <c r="S91" s="404"/>
      <c r="T91" s="404"/>
    </row>
    <row r="92" spans="1:20" ht="25.5" customHeight="1" x14ac:dyDescent="0.25">
      <c r="A92" s="405" t="s">
        <v>88</v>
      </c>
      <c r="B92" s="405"/>
      <c r="C92" s="405"/>
      <c r="D92" s="405"/>
      <c r="E92" s="405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</row>
  </sheetData>
  <mergeCells count="118">
    <mergeCell ref="C81:D81"/>
    <mergeCell ref="G81:H81"/>
    <mergeCell ref="B85:C85"/>
    <mergeCell ref="A87:T87"/>
    <mergeCell ref="G88:H88"/>
    <mergeCell ref="J88:K88"/>
    <mergeCell ref="A90:T90"/>
    <mergeCell ref="A91:T91"/>
    <mergeCell ref="A92:T92"/>
    <mergeCell ref="A72:P72"/>
    <mergeCell ref="Q72:T72"/>
    <mergeCell ref="A73:C73"/>
    <mergeCell ref="D73:G73"/>
    <mergeCell ref="A75:T75"/>
    <mergeCell ref="A77:T77"/>
    <mergeCell ref="C78:D78"/>
    <mergeCell ref="G78:H78"/>
    <mergeCell ref="A80:T80"/>
    <mergeCell ref="C61:E61"/>
    <mergeCell ref="F61:G61"/>
    <mergeCell ref="I61:J61"/>
    <mergeCell ref="A63:T66"/>
    <mergeCell ref="A67:T67"/>
    <mergeCell ref="A68:F68"/>
    <mergeCell ref="G68:T68"/>
    <mergeCell ref="A69:K69"/>
    <mergeCell ref="L69:T69"/>
    <mergeCell ref="C58:D58"/>
    <mergeCell ref="F58:G58"/>
    <mergeCell ref="I58:J58"/>
    <mergeCell ref="C59:D59"/>
    <mergeCell ref="F59:G59"/>
    <mergeCell ref="I59:J59"/>
    <mergeCell ref="C60:D60"/>
    <mergeCell ref="F60:G60"/>
    <mergeCell ref="I60:J60"/>
    <mergeCell ref="C55:D55"/>
    <mergeCell ref="F55:G55"/>
    <mergeCell ref="I55:J55"/>
    <mergeCell ref="C56:D56"/>
    <mergeCell ref="F56:G56"/>
    <mergeCell ref="I56:J56"/>
    <mergeCell ref="C57:D57"/>
    <mergeCell ref="F57:G57"/>
    <mergeCell ref="I57:J57"/>
    <mergeCell ref="A44:B44"/>
    <mergeCell ref="C44:F44"/>
    <mergeCell ref="I44:J44"/>
    <mergeCell ref="A46:T46"/>
    <mergeCell ref="B48:T49"/>
    <mergeCell ref="A50:B50"/>
    <mergeCell ref="C50:T50"/>
    <mergeCell ref="A52:P52"/>
    <mergeCell ref="C54:D54"/>
    <mergeCell ref="F54:G54"/>
    <mergeCell ref="I54:J54"/>
    <mergeCell ref="A41:B41"/>
    <mergeCell ref="C41:F41"/>
    <mergeCell ref="I41:J41"/>
    <mergeCell ref="A42:B42"/>
    <mergeCell ref="C42:F42"/>
    <mergeCell ref="I42:J42"/>
    <mergeCell ref="A43:B43"/>
    <mergeCell ref="C43:F43"/>
    <mergeCell ref="I43:J43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40"/>
    <mergeCell ref="K39:K40"/>
    <mergeCell ref="A31:B31"/>
    <mergeCell ref="C31:D31"/>
    <mergeCell ref="G31:H31"/>
    <mergeCell ref="A32:B32"/>
    <mergeCell ref="C32:D32"/>
    <mergeCell ref="G32:H32"/>
    <mergeCell ref="A33:B33"/>
    <mergeCell ref="C33:D33"/>
    <mergeCell ref="G33:H33"/>
    <mergeCell ref="E23:F23"/>
    <mergeCell ref="A25:T26"/>
    <mergeCell ref="A28:B28"/>
    <mergeCell ref="C28:D28"/>
    <mergeCell ref="G28:H28"/>
    <mergeCell ref="A29:B29"/>
    <mergeCell ref="C29:D29"/>
    <mergeCell ref="G29:H29"/>
    <mergeCell ref="A30:B30"/>
    <mergeCell ref="C30:D30"/>
    <mergeCell ref="G30:H30"/>
    <mergeCell ref="P1:T7"/>
    <mergeCell ref="A9:T11"/>
    <mergeCell ref="A13:C13"/>
    <mergeCell ref="D13:G13"/>
    <mergeCell ref="A14:G14"/>
    <mergeCell ref="H14:T14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D21:H21"/>
    <mergeCell ref="J21:M21"/>
    <mergeCell ref="O21:O22"/>
    <mergeCell ref="P21:S21"/>
    <mergeCell ref="T21:T22"/>
    <mergeCell ref="E22:F22"/>
  </mergeCells>
  <pageMargins left="0.70078740157480324" right="0.70078740157480324" top="0.75196850393700787" bottom="0.75196850393700787" header="0.3" footer="0.3"/>
  <pageSetup paperSize="9" firstPageNumber="429496729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0"/>
  <sheetViews>
    <sheetView topLeftCell="A10" workbookViewId="0">
      <selection activeCell="C89" sqref="C89"/>
    </sheetView>
  </sheetViews>
  <sheetFormatPr defaultRowHeight="15" x14ac:dyDescent="0.25"/>
  <cols>
    <col min="1" max="1" width="10.140625" style="87" customWidth="1"/>
    <col min="2" max="2" width="22" style="87" customWidth="1"/>
    <col min="3" max="3" width="14.7109375" style="87" customWidth="1"/>
    <col min="4" max="4" width="15.42578125" style="87" customWidth="1"/>
    <col min="5" max="5" width="12" style="87" hidden="1" customWidth="1"/>
    <col min="6" max="6" width="16" style="87" customWidth="1"/>
    <col min="7" max="7" width="15.140625" style="87" customWidth="1"/>
    <col min="8" max="8" width="13.140625" style="87" customWidth="1"/>
    <col min="9" max="9" width="16.140625" style="87" customWidth="1"/>
    <col min="10" max="10" width="15" style="87" customWidth="1"/>
    <col min="11" max="11" width="12.85546875" style="87" customWidth="1"/>
    <col min="12" max="12" width="11.28515625" style="87" customWidth="1"/>
    <col min="13" max="13" width="9.85546875" style="87" customWidth="1"/>
    <col min="14" max="14" width="13.28515625" style="87" customWidth="1"/>
    <col min="15" max="15" width="14.7109375" style="87" customWidth="1"/>
    <col min="16" max="16" width="14" style="87" customWidth="1"/>
    <col min="17" max="17" width="13.5703125" style="87" customWidth="1"/>
    <col min="18" max="18" width="11" style="87" customWidth="1"/>
    <col min="19" max="19" width="10.42578125" style="87" customWidth="1"/>
    <col min="20" max="20" width="10.140625" style="87" customWidth="1"/>
    <col min="21" max="21" width="9.140625" style="87"/>
  </cols>
  <sheetData>
    <row r="1" spans="1:20" x14ac:dyDescent="0.25">
      <c r="P1" s="595" t="s">
        <v>0</v>
      </c>
      <c r="Q1" s="595"/>
      <c r="R1" s="595"/>
      <c r="S1" s="595"/>
      <c r="T1" s="595"/>
    </row>
    <row r="2" spans="1:20" x14ac:dyDescent="0.25">
      <c r="P2" s="595"/>
      <c r="Q2" s="595"/>
      <c r="R2" s="595"/>
      <c r="S2" s="595"/>
      <c r="T2" s="595"/>
    </row>
    <row r="3" spans="1:20" x14ac:dyDescent="0.25">
      <c r="P3" s="595"/>
      <c r="Q3" s="595"/>
      <c r="R3" s="595"/>
      <c r="S3" s="595"/>
      <c r="T3" s="595"/>
    </row>
    <row r="4" spans="1:20" x14ac:dyDescent="0.25">
      <c r="P4" s="595"/>
      <c r="Q4" s="595"/>
      <c r="R4" s="595"/>
      <c r="S4" s="595"/>
      <c r="T4" s="595"/>
    </row>
    <row r="5" spans="1:20" x14ac:dyDescent="0.25">
      <c r="P5" s="595"/>
      <c r="Q5" s="595"/>
      <c r="R5" s="595"/>
      <c r="S5" s="595"/>
      <c r="T5" s="595"/>
    </row>
    <row r="6" spans="1:20" x14ac:dyDescent="0.25">
      <c r="P6" s="595"/>
      <c r="Q6" s="595"/>
      <c r="R6" s="595"/>
      <c r="S6" s="595"/>
      <c r="T6" s="595"/>
    </row>
    <row r="7" spans="1:20" x14ac:dyDescent="0.25">
      <c r="P7" s="595"/>
      <c r="Q7" s="595"/>
      <c r="R7" s="595"/>
      <c r="S7" s="595"/>
      <c r="T7" s="595"/>
    </row>
    <row r="9" spans="1:20" x14ac:dyDescent="0.25">
      <c r="A9" s="596" t="s">
        <v>129</v>
      </c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</row>
    <row r="10" spans="1:20" x14ac:dyDescent="0.25">
      <c r="A10" s="596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</row>
    <row r="11" spans="1:20" x14ac:dyDescent="0.25">
      <c r="A11" s="596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</row>
    <row r="13" spans="1:20" ht="15.75" x14ac:dyDescent="0.25">
      <c r="A13" s="546" t="s">
        <v>2</v>
      </c>
      <c r="B13" s="546"/>
      <c r="C13" s="546"/>
      <c r="D13" s="597" t="s">
        <v>3</v>
      </c>
      <c r="E13" s="597"/>
      <c r="F13" s="597"/>
      <c r="G13" s="597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spans="1:20" ht="15.75" x14ac:dyDescent="0.25">
      <c r="A14" s="546" t="s">
        <v>4</v>
      </c>
      <c r="B14" s="546"/>
      <c r="C14" s="546"/>
      <c r="D14" s="546"/>
      <c r="E14" s="546"/>
      <c r="F14" s="546"/>
      <c r="G14" s="546"/>
      <c r="H14" s="597" t="s">
        <v>110</v>
      </c>
      <c r="I14" s="597"/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</row>
    <row r="15" spans="1:20" x14ac:dyDescent="0.25">
      <c r="H15" s="89"/>
    </row>
    <row r="16" spans="1:20" ht="15.75" x14ac:dyDescent="0.25">
      <c r="A16" s="585" t="s">
        <v>6</v>
      </c>
      <c r="B16" s="585"/>
      <c r="C16" s="585"/>
    </row>
    <row r="17" spans="1:20" ht="16.5" thickBot="1" x14ac:dyDescent="0.3">
      <c r="A17" s="546" t="s">
        <v>7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</row>
    <row r="18" spans="1:20" x14ac:dyDescent="0.25">
      <c r="A18" s="599" t="s">
        <v>8</v>
      </c>
      <c r="B18" s="601" t="s">
        <v>9</v>
      </c>
      <c r="C18" s="603" t="s">
        <v>10</v>
      </c>
      <c r="D18" s="604"/>
      <c r="E18" s="604"/>
      <c r="F18" s="604"/>
      <c r="G18" s="604"/>
      <c r="H18" s="605"/>
      <c r="I18" s="612" t="s">
        <v>11</v>
      </c>
      <c r="J18" s="612"/>
      <c r="K18" s="612"/>
      <c r="L18" s="612"/>
      <c r="M18" s="612"/>
      <c r="N18" s="612" t="s">
        <v>12</v>
      </c>
      <c r="O18" s="612" t="s">
        <v>13</v>
      </c>
      <c r="P18" s="612"/>
      <c r="Q18" s="612"/>
      <c r="R18" s="612"/>
      <c r="S18" s="612"/>
      <c r="T18" s="613" t="s">
        <v>14</v>
      </c>
    </row>
    <row r="19" spans="1:20" x14ac:dyDescent="0.25">
      <c r="A19" s="600"/>
      <c r="B19" s="602"/>
      <c r="C19" s="606"/>
      <c r="D19" s="607"/>
      <c r="E19" s="607"/>
      <c r="F19" s="607"/>
      <c r="G19" s="607"/>
      <c r="H19" s="608"/>
      <c r="I19" s="594"/>
      <c r="J19" s="594"/>
      <c r="K19" s="594"/>
      <c r="L19" s="594"/>
      <c r="M19" s="594"/>
      <c r="N19" s="594"/>
      <c r="O19" s="594"/>
      <c r="P19" s="594"/>
      <c r="Q19" s="594"/>
      <c r="R19" s="594"/>
      <c r="S19" s="594"/>
      <c r="T19" s="598"/>
    </row>
    <row r="20" spans="1:20" x14ac:dyDescent="0.25">
      <c r="A20" s="600"/>
      <c r="B20" s="602"/>
      <c r="C20" s="609"/>
      <c r="D20" s="610"/>
      <c r="E20" s="610"/>
      <c r="F20" s="610"/>
      <c r="G20" s="610"/>
      <c r="H20" s="611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8"/>
    </row>
    <row r="21" spans="1:20" x14ac:dyDescent="0.25">
      <c r="A21" s="600"/>
      <c r="B21" s="602"/>
      <c r="C21" s="594" t="s">
        <v>15</v>
      </c>
      <c r="D21" s="593" t="s">
        <v>16</v>
      </c>
      <c r="E21" s="593"/>
      <c r="F21" s="593"/>
      <c r="G21" s="593"/>
      <c r="H21" s="593"/>
      <c r="I21" s="90"/>
      <c r="J21" s="593" t="s">
        <v>16</v>
      </c>
      <c r="K21" s="593"/>
      <c r="L21" s="593"/>
      <c r="M21" s="593"/>
      <c r="N21" s="594"/>
      <c r="O21" s="594" t="s">
        <v>15</v>
      </c>
      <c r="P21" s="594" t="s">
        <v>16</v>
      </c>
      <c r="Q21" s="594"/>
      <c r="R21" s="594"/>
      <c r="S21" s="594"/>
      <c r="T21" s="598"/>
    </row>
    <row r="22" spans="1:20" ht="168.75" x14ac:dyDescent="0.25">
      <c r="A22" s="600"/>
      <c r="B22" s="602"/>
      <c r="C22" s="594"/>
      <c r="D22" s="91" t="s">
        <v>17</v>
      </c>
      <c r="E22" s="91" t="s">
        <v>18</v>
      </c>
      <c r="F22" s="91" t="s">
        <v>18</v>
      </c>
      <c r="G22" s="91" t="s">
        <v>19</v>
      </c>
      <c r="H22" s="91" t="s">
        <v>20</v>
      </c>
      <c r="I22" s="91" t="s">
        <v>15</v>
      </c>
      <c r="J22" s="91" t="s">
        <v>17</v>
      </c>
      <c r="K22" s="91" t="s">
        <v>18</v>
      </c>
      <c r="L22" s="91" t="s">
        <v>21</v>
      </c>
      <c r="M22" s="91" t="s">
        <v>20</v>
      </c>
      <c r="N22" s="594"/>
      <c r="O22" s="594"/>
      <c r="P22" s="91" t="s">
        <v>17</v>
      </c>
      <c r="Q22" s="91" t="s">
        <v>18</v>
      </c>
      <c r="R22" s="91" t="s">
        <v>21</v>
      </c>
      <c r="S22" s="91" t="s">
        <v>20</v>
      </c>
      <c r="T22" s="598"/>
    </row>
    <row r="23" spans="1:20" ht="95.25" thickBot="1" x14ac:dyDescent="0.3">
      <c r="A23" s="92" t="s">
        <v>130</v>
      </c>
      <c r="B23" s="93" t="s">
        <v>131</v>
      </c>
      <c r="C23" s="94">
        <f>D23+F23+G23+H23</f>
        <v>1384000</v>
      </c>
      <c r="D23" s="85">
        <v>1154000</v>
      </c>
      <c r="E23" s="85"/>
      <c r="F23" s="85">
        <v>180000</v>
      </c>
      <c r="G23" s="85">
        <v>50000</v>
      </c>
      <c r="H23" s="85">
        <v>0</v>
      </c>
      <c r="I23" s="94">
        <f>J23+K23+L23+M23</f>
        <v>1384000</v>
      </c>
      <c r="J23" s="85">
        <v>1154000</v>
      </c>
      <c r="K23" s="85">
        <v>180000</v>
      </c>
      <c r="L23" s="85">
        <v>50000</v>
      </c>
      <c r="M23" s="85"/>
      <c r="N23" s="85">
        <v>1168810</v>
      </c>
      <c r="O23" s="94">
        <f>P23+Q23+R23+S23</f>
        <v>1168810</v>
      </c>
      <c r="P23" s="85">
        <v>974571.32</v>
      </c>
      <c r="Q23" s="85">
        <v>152013.09</v>
      </c>
      <c r="R23" s="85">
        <v>42225.59</v>
      </c>
      <c r="S23" s="85"/>
      <c r="T23" s="95"/>
    </row>
    <row r="25" spans="1:20" x14ac:dyDescent="0.25">
      <c r="A25" s="546" t="s">
        <v>24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6"/>
      <c r="Q25" s="546"/>
      <c r="R25" s="546"/>
      <c r="S25" s="546"/>
      <c r="T25" s="546"/>
    </row>
    <row r="26" spans="1:20" x14ac:dyDescent="0.25">
      <c r="A26" s="546"/>
      <c r="B26" s="546"/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546"/>
      <c r="S26" s="546"/>
      <c r="T26" s="546"/>
    </row>
    <row r="27" spans="1:20" ht="16.5" thickBot="1" x14ac:dyDescent="0.3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</row>
    <row r="28" spans="1:20" ht="60" x14ac:dyDescent="0.25">
      <c r="A28" s="586" t="s">
        <v>25</v>
      </c>
      <c r="B28" s="557"/>
      <c r="C28" s="557" t="s">
        <v>26</v>
      </c>
      <c r="D28" s="557"/>
      <c r="E28" s="97"/>
      <c r="F28" s="97" t="s">
        <v>27</v>
      </c>
      <c r="G28" s="557" t="s">
        <v>28</v>
      </c>
      <c r="H28" s="557"/>
      <c r="I28" s="98" t="s">
        <v>29</v>
      </c>
    </row>
    <row r="29" spans="1:20" ht="15.75" x14ac:dyDescent="0.25">
      <c r="A29" s="572" t="s">
        <v>30</v>
      </c>
      <c r="B29" s="573"/>
      <c r="C29" s="592">
        <f>C31+C32+C33+C34</f>
        <v>1384000</v>
      </c>
      <c r="D29" s="592"/>
      <c r="E29" s="86"/>
      <c r="F29" s="86">
        <f>F31+F32+F33+F34</f>
        <v>100.00000000000001</v>
      </c>
      <c r="G29" s="565">
        <v>1168810</v>
      </c>
      <c r="H29" s="565"/>
      <c r="I29" s="86"/>
    </row>
    <row r="30" spans="1:20" ht="15.75" x14ac:dyDescent="0.25">
      <c r="A30" s="572" t="s">
        <v>31</v>
      </c>
      <c r="B30" s="573"/>
      <c r="C30" s="592"/>
      <c r="D30" s="592"/>
      <c r="E30" s="86"/>
      <c r="F30" s="86"/>
      <c r="G30" s="581"/>
      <c r="H30" s="581"/>
      <c r="I30" s="86"/>
    </row>
    <row r="31" spans="1:20" ht="15.75" x14ac:dyDescent="0.25">
      <c r="A31" s="572" t="s">
        <v>32</v>
      </c>
      <c r="B31" s="573"/>
      <c r="C31" s="591">
        <v>1154000</v>
      </c>
      <c r="D31" s="591"/>
      <c r="E31" s="86"/>
      <c r="F31" s="86">
        <f>ROUND((C31/C$29*100),5)</f>
        <v>83.381500000000003</v>
      </c>
      <c r="G31" s="581">
        <v>974571.32</v>
      </c>
      <c r="H31" s="581"/>
      <c r="I31" s="86">
        <f>C31-G31</f>
        <v>179428.68000000005</v>
      </c>
    </row>
    <row r="32" spans="1:20" ht="15.75" x14ac:dyDescent="0.25">
      <c r="A32" s="572" t="s">
        <v>33</v>
      </c>
      <c r="B32" s="573"/>
      <c r="C32" s="591">
        <v>180000</v>
      </c>
      <c r="D32" s="591"/>
      <c r="E32" s="86"/>
      <c r="F32" s="86">
        <f>ROUND((C32/C$29*100),4)</f>
        <v>13.005800000000001</v>
      </c>
      <c r="G32" s="581">
        <f t="shared" ref="G32:G34" si="0">ROUND((G$29*F32/100),2)</f>
        <v>152013.09</v>
      </c>
      <c r="H32" s="581"/>
      <c r="I32" s="86">
        <f t="shared" ref="I32:I34" si="1">C32-G32</f>
        <v>27986.910000000003</v>
      </c>
    </row>
    <row r="33" spans="1:21" ht="15.75" x14ac:dyDescent="0.25">
      <c r="A33" s="572" t="s">
        <v>34</v>
      </c>
      <c r="B33" s="573"/>
      <c r="C33" s="591">
        <v>50000</v>
      </c>
      <c r="D33" s="591"/>
      <c r="E33" s="86"/>
      <c r="F33" s="86">
        <f>ROUND((C33/C$29*100),4)</f>
        <v>3.6126999999999998</v>
      </c>
      <c r="G33" s="581">
        <v>42225.59</v>
      </c>
      <c r="H33" s="581"/>
      <c r="I33" s="86">
        <f t="shared" si="1"/>
        <v>7774.4100000000035</v>
      </c>
    </row>
    <row r="34" spans="1:21" ht="16.5" thickBot="1" x14ac:dyDescent="0.3">
      <c r="A34" s="582" t="s">
        <v>35</v>
      </c>
      <c r="B34" s="583"/>
      <c r="C34" s="584">
        <v>0</v>
      </c>
      <c r="D34" s="584"/>
      <c r="E34" s="99"/>
      <c r="F34" s="86">
        <f t="shared" ref="F34" si="2">ROUND((C34/C$29*100),4)</f>
        <v>0</v>
      </c>
      <c r="G34" s="581">
        <f t="shared" si="0"/>
        <v>0</v>
      </c>
      <c r="H34" s="581"/>
      <c r="I34" s="86">
        <f t="shared" si="1"/>
        <v>0</v>
      </c>
    </row>
    <row r="36" spans="1:21" ht="15.75" x14ac:dyDescent="0.25">
      <c r="A36" s="585" t="s">
        <v>36</v>
      </c>
      <c r="B36" s="585"/>
      <c r="C36" s="585"/>
    </row>
    <row r="37" spans="1:21" x14ac:dyDescent="0.25">
      <c r="A37" s="546" t="s">
        <v>37</v>
      </c>
      <c r="B37" s="546"/>
      <c r="C37" s="546"/>
      <c r="D37" s="546"/>
      <c r="E37" s="546"/>
      <c r="F37" s="546"/>
      <c r="G37" s="546"/>
      <c r="H37" s="546"/>
      <c r="I37" s="546"/>
      <c r="J37" s="546"/>
      <c r="K37" s="546"/>
      <c r="L37" s="546"/>
      <c r="M37" s="546"/>
      <c r="N37" s="546"/>
      <c r="O37" s="546"/>
      <c r="P37" s="546"/>
      <c r="Q37" s="546"/>
      <c r="R37" s="546"/>
      <c r="S37" s="546"/>
      <c r="T37" s="546"/>
    </row>
    <row r="38" spans="1:21" ht="15.75" thickBot="1" x14ac:dyDescent="0.3">
      <c r="A38" s="546"/>
      <c r="B38" s="546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546"/>
      <c r="O38" s="546"/>
      <c r="P38" s="546"/>
      <c r="Q38" s="546"/>
      <c r="R38" s="546"/>
      <c r="S38" s="546"/>
      <c r="T38" s="546"/>
    </row>
    <row r="39" spans="1:21" x14ac:dyDescent="0.25">
      <c r="A39" s="586" t="s">
        <v>38</v>
      </c>
      <c r="B39" s="557"/>
      <c r="C39" s="557" t="s">
        <v>39</v>
      </c>
      <c r="D39" s="557"/>
      <c r="E39" s="557"/>
      <c r="F39" s="557"/>
      <c r="G39" s="557" t="s">
        <v>40</v>
      </c>
      <c r="H39" s="558" t="s">
        <v>41</v>
      </c>
      <c r="I39" s="557" t="s">
        <v>42</v>
      </c>
      <c r="J39" s="590"/>
      <c r="K39" s="571"/>
      <c r="L39" s="100"/>
    </row>
    <row r="40" spans="1:21" x14ac:dyDescent="0.25">
      <c r="A40" s="587"/>
      <c r="B40" s="588"/>
      <c r="C40" s="588"/>
      <c r="D40" s="588"/>
      <c r="E40" s="588"/>
      <c r="F40" s="588"/>
      <c r="G40" s="588"/>
      <c r="H40" s="589"/>
      <c r="I40" s="101"/>
      <c r="J40" s="102"/>
      <c r="K40" s="571"/>
      <c r="L40" s="100"/>
    </row>
    <row r="41" spans="1:21" ht="15.75" x14ac:dyDescent="0.25">
      <c r="A41" s="572" t="s">
        <v>43</v>
      </c>
      <c r="B41" s="573"/>
      <c r="C41" s="574">
        <f>C43+C44</f>
        <v>145620</v>
      </c>
      <c r="D41" s="575"/>
      <c r="E41" s="575"/>
      <c r="F41" s="576"/>
      <c r="G41" s="86">
        <f>G43+G44</f>
        <v>145620</v>
      </c>
      <c r="H41" s="103">
        <f>H43+H44</f>
        <v>0</v>
      </c>
      <c r="I41" s="577"/>
      <c r="J41" s="578"/>
    </row>
    <row r="42" spans="1:21" ht="15.75" x14ac:dyDescent="0.25">
      <c r="A42" s="579" t="s">
        <v>31</v>
      </c>
      <c r="B42" s="580"/>
      <c r="C42" s="581"/>
      <c r="D42" s="581"/>
      <c r="E42" s="581"/>
      <c r="F42" s="581"/>
      <c r="G42" s="86"/>
      <c r="H42" s="103"/>
      <c r="I42" s="577"/>
      <c r="J42" s="578"/>
    </row>
    <row r="43" spans="1:21" ht="15.75" x14ac:dyDescent="0.25">
      <c r="A43" s="563" t="s">
        <v>44</v>
      </c>
      <c r="B43" s="564"/>
      <c r="C43" s="565">
        <v>28120</v>
      </c>
      <c r="D43" s="565"/>
      <c r="E43" s="565"/>
      <c r="F43" s="565"/>
      <c r="G43" s="104">
        <v>28120</v>
      </c>
      <c r="H43" s="103">
        <f>C43-G43</f>
        <v>0</v>
      </c>
      <c r="I43" s="566"/>
      <c r="J43" s="567"/>
    </row>
    <row r="44" spans="1:21" ht="16.5" thickBot="1" x14ac:dyDescent="0.3">
      <c r="A44" s="568" t="s">
        <v>45</v>
      </c>
      <c r="B44" s="569"/>
      <c r="C44" s="570">
        <v>117500</v>
      </c>
      <c r="D44" s="570"/>
      <c r="E44" s="570"/>
      <c r="F44" s="570"/>
      <c r="G44" s="105">
        <v>117500</v>
      </c>
      <c r="H44" s="106">
        <f>C44-G44</f>
        <v>0</v>
      </c>
      <c r="I44" s="566"/>
      <c r="J44" s="567"/>
    </row>
    <row r="46" spans="1:21" ht="15.75" x14ac:dyDescent="0.25">
      <c r="A46" s="546" t="s">
        <v>46</v>
      </c>
      <c r="B46" s="546"/>
      <c r="C46" s="546"/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546"/>
      <c r="S46" s="546"/>
      <c r="T46" s="546"/>
      <c r="U46" s="96"/>
    </row>
    <row r="48" spans="1:21" x14ac:dyDescent="0.25">
      <c r="A48" s="107" t="s">
        <v>47</v>
      </c>
      <c r="C48" s="560" t="s">
        <v>132</v>
      </c>
      <c r="D48" s="560"/>
      <c r="E48" s="560"/>
      <c r="F48" s="560"/>
      <c r="G48" s="560"/>
      <c r="H48" s="560"/>
      <c r="I48" s="560"/>
      <c r="J48" s="560"/>
      <c r="K48" s="560"/>
      <c r="L48" s="560"/>
      <c r="M48" s="560"/>
      <c r="N48" s="560"/>
      <c r="O48" s="560"/>
      <c r="P48" s="560"/>
      <c r="Q48" s="560"/>
      <c r="R48" s="560"/>
      <c r="S48" s="560"/>
      <c r="T48" s="560"/>
    </row>
    <row r="49" spans="1:21" ht="15.75" x14ac:dyDescent="0.25">
      <c r="A49" s="561"/>
      <c r="B49" s="561"/>
      <c r="C49" s="561"/>
      <c r="D49" s="561"/>
      <c r="E49" s="561"/>
      <c r="F49" s="561"/>
      <c r="G49" s="561"/>
      <c r="H49" s="561"/>
      <c r="I49" s="561"/>
    </row>
    <row r="50" spans="1:21" x14ac:dyDescent="0.25">
      <c r="A50" s="562" t="s">
        <v>49</v>
      </c>
      <c r="B50" s="562"/>
      <c r="C50" s="560" t="s">
        <v>133</v>
      </c>
      <c r="D50" s="560"/>
      <c r="E50" s="560"/>
      <c r="F50" s="560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</row>
    <row r="51" spans="1:21" ht="15.75" x14ac:dyDescent="0.25">
      <c r="A51" s="561"/>
      <c r="B51" s="561"/>
      <c r="C51" s="561"/>
      <c r="D51" s="561"/>
      <c r="E51" s="561"/>
      <c r="F51" s="561"/>
      <c r="G51" s="561"/>
      <c r="H51" s="561"/>
      <c r="I51" s="561"/>
    </row>
    <row r="53" spans="1:21" ht="16.5" thickBot="1" x14ac:dyDescent="0.3">
      <c r="A53" s="556" t="s">
        <v>51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108"/>
    </row>
    <row r="54" spans="1:21" ht="30" x14ac:dyDescent="0.25">
      <c r="A54" s="109" t="s">
        <v>52</v>
      </c>
      <c r="B54" s="97" t="s">
        <v>53</v>
      </c>
      <c r="C54" s="557" t="s">
        <v>54</v>
      </c>
      <c r="D54" s="557"/>
      <c r="E54" s="110"/>
      <c r="F54" s="557" t="s">
        <v>55</v>
      </c>
      <c r="G54" s="557"/>
      <c r="H54" s="97" t="s">
        <v>56</v>
      </c>
      <c r="I54" s="558" t="s">
        <v>41</v>
      </c>
      <c r="J54" s="559"/>
      <c r="K54" s="111" t="s">
        <v>42</v>
      </c>
    </row>
    <row r="55" spans="1:21" ht="45" x14ac:dyDescent="0.25">
      <c r="A55" s="112">
        <v>1</v>
      </c>
      <c r="B55" s="113" t="s">
        <v>57</v>
      </c>
      <c r="C55" s="548"/>
      <c r="D55" s="548"/>
      <c r="E55" s="114"/>
      <c r="F55" s="549"/>
      <c r="G55" s="549"/>
      <c r="H55" s="115"/>
      <c r="I55" s="550">
        <f>F55-H55</f>
        <v>0</v>
      </c>
      <c r="J55" s="550"/>
      <c r="K55" s="116"/>
    </row>
    <row r="56" spans="1:21" ht="60" x14ac:dyDescent="0.25">
      <c r="A56" s="112">
        <v>2</v>
      </c>
      <c r="B56" s="113" t="s">
        <v>58</v>
      </c>
      <c r="C56" s="548"/>
      <c r="D56" s="548"/>
      <c r="E56" s="114"/>
      <c r="F56" s="549"/>
      <c r="G56" s="549"/>
      <c r="H56" s="115"/>
      <c r="I56" s="550">
        <f t="shared" ref="I56:I60" si="3">F56-H56</f>
        <v>0</v>
      </c>
      <c r="J56" s="550"/>
      <c r="K56" s="116"/>
    </row>
    <row r="57" spans="1:21" ht="90" x14ac:dyDescent="0.25">
      <c r="A57" s="112">
        <v>3</v>
      </c>
      <c r="B57" s="113" t="s">
        <v>60</v>
      </c>
      <c r="C57" s="548"/>
      <c r="D57" s="548"/>
      <c r="E57" s="114"/>
      <c r="F57" s="549"/>
      <c r="G57" s="549"/>
      <c r="H57" s="115"/>
      <c r="I57" s="550">
        <f t="shared" si="3"/>
        <v>0</v>
      </c>
      <c r="J57" s="550"/>
      <c r="K57" s="116"/>
    </row>
    <row r="58" spans="1:21" ht="90" x14ac:dyDescent="0.25">
      <c r="A58" s="112">
        <v>4</v>
      </c>
      <c r="B58" s="113" t="s">
        <v>61</v>
      </c>
      <c r="C58" s="548" t="s">
        <v>134</v>
      </c>
      <c r="D58" s="548"/>
      <c r="E58" s="114"/>
      <c r="F58" s="549">
        <v>1384000</v>
      </c>
      <c r="G58" s="549"/>
      <c r="H58" s="115">
        <v>1168810</v>
      </c>
      <c r="I58" s="550">
        <f t="shared" si="3"/>
        <v>215190</v>
      </c>
      <c r="J58" s="550"/>
      <c r="K58" s="116" t="s">
        <v>135</v>
      </c>
      <c r="M58" s="117"/>
      <c r="N58" s="117"/>
    </row>
    <row r="59" spans="1:21" ht="30" x14ac:dyDescent="0.25">
      <c r="A59" s="112">
        <v>5</v>
      </c>
      <c r="B59" s="113" t="s">
        <v>62</v>
      </c>
      <c r="C59" s="548"/>
      <c r="D59" s="548"/>
      <c r="E59" s="114"/>
      <c r="F59" s="549"/>
      <c r="G59" s="549"/>
      <c r="H59" s="115"/>
      <c r="I59" s="550">
        <f t="shared" si="3"/>
        <v>0</v>
      </c>
      <c r="J59" s="550"/>
      <c r="K59" s="116"/>
    </row>
    <row r="60" spans="1:21" ht="15.75" x14ac:dyDescent="0.25">
      <c r="A60" s="112">
        <v>6</v>
      </c>
      <c r="B60" s="113" t="s">
        <v>63</v>
      </c>
      <c r="C60" s="548"/>
      <c r="D60" s="548"/>
      <c r="E60" s="114"/>
      <c r="F60" s="549"/>
      <c r="G60" s="549"/>
      <c r="H60" s="115"/>
      <c r="I60" s="550">
        <f t="shared" si="3"/>
        <v>0</v>
      </c>
      <c r="J60" s="550"/>
      <c r="K60" s="116"/>
    </row>
    <row r="61" spans="1:21" ht="16.5" thickBot="1" x14ac:dyDescent="0.3">
      <c r="A61" s="118"/>
      <c r="B61" s="119" t="s">
        <v>64</v>
      </c>
      <c r="C61" s="551"/>
      <c r="D61" s="551"/>
      <c r="E61" s="551"/>
      <c r="F61" s="552">
        <f>SUM(F55:F60)</f>
        <v>1384000</v>
      </c>
      <c r="G61" s="553"/>
      <c r="H61" s="120">
        <f>SUM(H55:H60)</f>
        <v>1168810</v>
      </c>
      <c r="I61" s="554">
        <f>SUM(I55:J60)</f>
        <v>215190</v>
      </c>
      <c r="J61" s="555"/>
      <c r="K61" s="121"/>
    </row>
    <row r="63" spans="1:21" x14ac:dyDescent="0.25">
      <c r="A63" s="546" t="s">
        <v>65</v>
      </c>
      <c r="B63" s="546"/>
      <c r="C63" s="546"/>
      <c r="D63" s="546"/>
      <c r="E63" s="546"/>
      <c r="F63" s="546"/>
      <c r="G63" s="546"/>
      <c r="H63" s="546"/>
      <c r="I63" s="546"/>
      <c r="J63" s="546"/>
      <c r="K63" s="546"/>
      <c r="L63" s="546"/>
      <c r="M63" s="546"/>
      <c r="N63" s="546"/>
      <c r="O63" s="546"/>
      <c r="P63" s="546"/>
      <c r="Q63" s="546"/>
      <c r="R63" s="546"/>
      <c r="S63" s="546"/>
      <c r="T63" s="546"/>
    </row>
    <row r="64" spans="1:21" x14ac:dyDescent="0.25">
      <c r="A64" s="546"/>
      <c r="B64" s="546"/>
      <c r="C64" s="546"/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</row>
    <row r="65" spans="1:20" x14ac:dyDescent="0.25">
      <c r="A65" s="546"/>
      <c r="B65" s="546"/>
      <c r="C65" s="546"/>
      <c r="D65" s="546"/>
      <c r="E65" s="546"/>
      <c r="F65" s="546"/>
      <c r="G65" s="546"/>
      <c r="H65" s="546"/>
      <c r="I65" s="546"/>
      <c r="J65" s="546"/>
      <c r="K65" s="546"/>
      <c r="L65" s="546"/>
      <c r="M65" s="546"/>
      <c r="N65" s="546"/>
      <c r="O65" s="546"/>
      <c r="P65" s="546"/>
      <c r="Q65" s="546"/>
      <c r="R65" s="546"/>
      <c r="S65" s="546"/>
      <c r="T65" s="546"/>
    </row>
    <row r="66" spans="1:20" x14ac:dyDescent="0.25">
      <c r="A66" s="546"/>
      <c r="B66" s="546"/>
      <c r="C66" s="546"/>
      <c r="D66" s="546"/>
      <c r="E66" s="546"/>
      <c r="F66" s="546"/>
      <c r="G66" s="546"/>
      <c r="H66" s="546"/>
      <c r="I66" s="546"/>
      <c r="J66" s="546"/>
      <c r="K66" s="546"/>
      <c r="L66" s="546"/>
      <c r="M66" s="546"/>
      <c r="N66" s="546"/>
      <c r="O66" s="546"/>
      <c r="P66" s="546"/>
      <c r="Q66" s="546"/>
      <c r="R66" s="546"/>
      <c r="S66" s="546"/>
      <c r="T66" s="546"/>
    </row>
    <row r="67" spans="1:20" ht="15.75" x14ac:dyDescent="0.25">
      <c r="A67" s="546" t="s">
        <v>66</v>
      </c>
      <c r="B67" s="546"/>
      <c r="C67" s="546"/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546"/>
      <c r="S67" s="546"/>
      <c r="T67" s="546"/>
    </row>
    <row r="68" spans="1:20" ht="15.75" x14ac:dyDescent="0.25">
      <c r="A68" s="542" t="s">
        <v>67</v>
      </c>
      <c r="B68" s="542"/>
      <c r="C68" s="542"/>
      <c r="D68" s="542"/>
      <c r="E68" s="542"/>
      <c r="F68" s="542"/>
      <c r="G68" s="544" t="s">
        <v>136</v>
      </c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</row>
    <row r="69" spans="1:20" ht="15.75" x14ac:dyDescent="0.25">
      <c r="A69" s="545" t="s">
        <v>69</v>
      </c>
      <c r="B69" s="545"/>
      <c r="C69" s="545"/>
      <c r="D69" s="545"/>
      <c r="E69" s="545"/>
      <c r="F69" s="545"/>
      <c r="G69" s="545"/>
      <c r="H69" s="545"/>
      <c r="I69" s="545"/>
      <c r="J69" s="545"/>
      <c r="K69" s="545"/>
      <c r="L69" s="547"/>
      <c r="M69" s="547"/>
      <c r="N69" s="547"/>
      <c r="O69" s="547"/>
      <c r="P69" s="547"/>
      <c r="Q69" s="547"/>
      <c r="R69" s="547"/>
      <c r="S69" s="547"/>
      <c r="T69" s="547"/>
    </row>
    <row r="70" spans="1:20" ht="15.75" x14ac:dyDescent="0.25">
      <c r="A70" s="122"/>
    </row>
    <row r="71" spans="1:20" ht="15.75" x14ac:dyDescent="0.25">
      <c r="A71" s="122" t="s">
        <v>71</v>
      </c>
    </row>
    <row r="72" spans="1:20" ht="15.75" x14ac:dyDescent="0.25">
      <c r="A72" s="542" t="s">
        <v>72</v>
      </c>
      <c r="B72" s="542"/>
      <c r="C72" s="542"/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3" t="s">
        <v>137</v>
      </c>
      <c r="R72" s="543"/>
      <c r="S72" s="543"/>
      <c r="T72" s="543"/>
    </row>
    <row r="73" spans="1:20" ht="15.75" x14ac:dyDescent="0.25">
      <c r="A73" s="542" t="s">
        <v>138</v>
      </c>
      <c r="B73" s="542"/>
      <c r="C73" s="542"/>
      <c r="D73" s="544" t="s">
        <v>139</v>
      </c>
      <c r="E73" s="544"/>
      <c r="F73" s="544"/>
      <c r="G73" s="544"/>
      <c r="H73" s="123"/>
      <c r="I73" s="123"/>
      <c r="J73" s="123"/>
      <c r="K73" s="123"/>
      <c r="L73" s="123"/>
      <c r="M73" s="123"/>
      <c r="N73" s="123"/>
      <c r="O73" s="123"/>
    </row>
    <row r="74" spans="1:20" ht="15.75" x14ac:dyDescent="0.25">
      <c r="A74" s="122"/>
    </row>
    <row r="75" spans="1:20" ht="15.75" x14ac:dyDescent="0.25">
      <c r="A75" s="545" t="s">
        <v>76</v>
      </c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</row>
    <row r="77" spans="1:20" ht="15.75" x14ac:dyDescent="0.25">
      <c r="A77" s="538" t="s">
        <v>141</v>
      </c>
      <c r="B77" s="538"/>
      <c r="C77" s="538"/>
      <c r="D77" s="538"/>
      <c r="E77" s="538"/>
      <c r="F77" s="538"/>
      <c r="G77" s="538"/>
      <c r="H77" s="538"/>
      <c r="I77" s="538"/>
      <c r="J77" s="538"/>
      <c r="K77" s="538"/>
      <c r="L77" s="538"/>
      <c r="M77" s="538"/>
      <c r="N77" s="538"/>
      <c r="O77" s="538"/>
      <c r="P77" s="538"/>
      <c r="Q77" s="538"/>
      <c r="R77" s="538"/>
      <c r="S77" s="538"/>
      <c r="T77" s="538"/>
    </row>
    <row r="78" spans="1:20" ht="15.75" x14ac:dyDescent="0.25">
      <c r="C78" s="124" t="s">
        <v>78</v>
      </c>
      <c r="D78" s="125" t="s">
        <v>140</v>
      </c>
      <c r="G78" s="537" t="s">
        <v>80</v>
      </c>
      <c r="H78" s="537"/>
      <c r="I78" s="126"/>
      <c r="J78" s="126"/>
    </row>
    <row r="80" spans="1:20" ht="15.75" x14ac:dyDescent="0.25">
      <c r="A80" s="538" t="s">
        <v>142</v>
      </c>
      <c r="B80" s="538"/>
      <c r="C80" s="538"/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</row>
    <row r="81" spans="1:21" ht="15.75" x14ac:dyDescent="0.25">
      <c r="C81" s="124" t="s">
        <v>78</v>
      </c>
      <c r="D81" s="125" t="s">
        <v>140</v>
      </c>
      <c r="G81" s="537" t="s">
        <v>80</v>
      </c>
      <c r="H81" s="537"/>
      <c r="I81" s="126"/>
      <c r="J81" s="126"/>
    </row>
    <row r="83" spans="1:21" ht="15.75" x14ac:dyDescent="0.25">
      <c r="A83" s="127" t="s">
        <v>82</v>
      </c>
    </row>
    <row r="84" spans="1:21" ht="15.75" x14ac:dyDescent="0.25">
      <c r="A84" s="122"/>
      <c r="G84" s="89"/>
    </row>
    <row r="85" spans="1:21" ht="15.75" x14ac:dyDescent="0.25">
      <c r="A85" s="122" t="s">
        <v>83</v>
      </c>
      <c r="B85" s="539">
        <v>45572</v>
      </c>
      <c r="C85" s="540"/>
    </row>
    <row r="87" spans="1:21" ht="15.75" x14ac:dyDescent="0.25">
      <c r="A87" s="538" t="s">
        <v>143</v>
      </c>
      <c r="B87" s="538"/>
      <c r="C87" s="538"/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8"/>
      <c r="R87" s="538"/>
      <c r="S87" s="538"/>
      <c r="T87" s="538"/>
    </row>
    <row r="88" spans="1:21" ht="15.75" x14ac:dyDescent="0.25">
      <c r="C88" s="124" t="s">
        <v>78</v>
      </c>
      <c r="D88" s="125" t="s">
        <v>140</v>
      </c>
      <c r="G88" s="541" t="s">
        <v>80</v>
      </c>
      <c r="H88" s="541"/>
      <c r="I88" s="117"/>
      <c r="J88" s="541" t="s">
        <v>85</v>
      </c>
      <c r="K88" s="541"/>
      <c r="L88" s="126"/>
      <c r="M88" s="126"/>
      <c r="N88" s="126"/>
    </row>
    <row r="90" spans="1:21" ht="15.75" x14ac:dyDescent="0.25">
      <c r="A90" s="533" t="s">
        <v>86</v>
      </c>
      <c r="B90" s="533"/>
      <c r="C90" s="533"/>
      <c r="D90" s="533"/>
      <c r="E90" s="533"/>
      <c r="F90" s="533"/>
      <c r="G90" s="533"/>
      <c r="H90" s="533"/>
      <c r="I90" s="533"/>
      <c r="J90" s="533"/>
      <c r="K90" s="533"/>
      <c r="L90" s="533"/>
      <c r="M90" s="533"/>
      <c r="N90" s="533"/>
      <c r="O90" s="533"/>
      <c r="P90" s="533"/>
      <c r="Q90" s="533"/>
      <c r="R90" s="533"/>
      <c r="S90" s="533"/>
      <c r="T90" s="533"/>
    </row>
    <row r="91" spans="1:21" x14ac:dyDescent="0.25">
      <c r="A91" s="534" t="s">
        <v>87</v>
      </c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4"/>
      <c r="P91" s="534"/>
      <c r="Q91" s="534"/>
      <c r="R91" s="534"/>
      <c r="S91" s="534"/>
      <c r="T91" s="534"/>
    </row>
    <row r="92" spans="1:21" x14ac:dyDescent="0.25">
      <c r="A92" s="535" t="s">
        <v>88</v>
      </c>
      <c r="B92" s="536"/>
      <c r="C92" s="536"/>
      <c r="D92" s="536"/>
      <c r="E92" s="536"/>
      <c r="F92" s="536"/>
      <c r="G92" s="536"/>
      <c r="H92" s="536"/>
      <c r="I92" s="536"/>
      <c r="J92" s="536"/>
      <c r="K92" s="536"/>
      <c r="L92" s="536"/>
      <c r="M92" s="536"/>
      <c r="N92" s="536"/>
      <c r="O92" s="536"/>
      <c r="P92" s="536"/>
      <c r="Q92" s="536"/>
      <c r="R92" s="536"/>
      <c r="S92" s="536"/>
      <c r="T92" s="536"/>
      <c r="U92" s="128"/>
    </row>
    <row r="100" spans="6:6" x14ac:dyDescent="0.25">
      <c r="F100" s="87" t="s">
        <v>78</v>
      </c>
    </row>
  </sheetData>
  <mergeCells count="116">
    <mergeCell ref="P1:T7"/>
    <mergeCell ref="A9:T11"/>
    <mergeCell ref="A13:C13"/>
    <mergeCell ref="D13:G13"/>
    <mergeCell ref="A14:G14"/>
    <mergeCell ref="H14:T14"/>
    <mergeCell ref="P21:S21"/>
    <mergeCell ref="T21:T22"/>
    <mergeCell ref="A25:T26"/>
    <mergeCell ref="A16:C16"/>
    <mergeCell ref="A17:T17"/>
    <mergeCell ref="A18:A22"/>
    <mergeCell ref="B18:B22"/>
    <mergeCell ref="C18:H20"/>
    <mergeCell ref="I18:M20"/>
    <mergeCell ref="N18:N22"/>
    <mergeCell ref="O18:S20"/>
    <mergeCell ref="T18:T20"/>
    <mergeCell ref="C21:C22"/>
    <mergeCell ref="A28:B28"/>
    <mergeCell ref="C28:D28"/>
    <mergeCell ref="G28:H28"/>
    <mergeCell ref="A29:B29"/>
    <mergeCell ref="C29:D29"/>
    <mergeCell ref="G29:H29"/>
    <mergeCell ref="D21:H21"/>
    <mergeCell ref="J21:M21"/>
    <mergeCell ref="O21:O22"/>
    <mergeCell ref="A32:B32"/>
    <mergeCell ref="C32:D32"/>
    <mergeCell ref="G32:H32"/>
    <mergeCell ref="A33:B33"/>
    <mergeCell ref="C33:D33"/>
    <mergeCell ref="G33:H33"/>
    <mergeCell ref="A30:B30"/>
    <mergeCell ref="C30:D30"/>
    <mergeCell ref="G30:H30"/>
    <mergeCell ref="A31:B31"/>
    <mergeCell ref="C31:D31"/>
    <mergeCell ref="G31:H31"/>
    <mergeCell ref="K39:K40"/>
    <mergeCell ref="A41:B41"/>
    <mergeCell ref="C41:F41"/>
    <mergeCell ref="I41:J41"/>
    <mergeCell ref="A42:B42"/>
    <mergeCell ref="C42:F42"/>
    <mergeCell ref="I42:J42"/>
    <mergeCell ref="A34:B34"/>
    <mergeCell ref="C34:D34"/>
    <mergeCell ref="G34:H34"/>
    <mergeCell ref="A36:C36"/>
    <mergeCell ref="A37:T38"/>
    <mergeCell ref="A39:B40"/>
    <mergeCell ref="C39:F40"/>
    <mergeCell ref="G39:G40"/>
    <mergeCell ref="H39:H40"/>
    <mergeCell ref="I39:J39"/>
    <mergeCell ref="A46:T46"/>
    <mergeCell ref="C48:T48"/>
    <mergeCell ref="A49:I49"/>
    <mergeCell ref="A50:B50"/>
    <mergeCell ref="C50:T50"/>
    <mergeCell ref="A51:I51"/>
    <mergeCell ref="A43:B43"/>
    <mergeCell ref="C43:F43"/>
    <mergeCell ref="I43:J43"/>
    <mergeCell ref="A44:B44"/>
    <mergeCell ref="C44:F44"/>
    <mergeCell ref="I44:J44"/>
    <mergeCell ref="C56:D56"/>
    <mergeCell ref="F56:G56"/>
    <mergeCell ref="I56:J56"/>
    <mergeCell ref="C57:D57"/>
    <mergeCell ref="F57:G57"/>
    <mergeCell ref="I57:J57"/>
    <mergeCell ref="A53:T53"/>
    <mergeCell ref="C54:D54"/>
    <mergeCell ref="F54:G54"/>
    <mergeCell ref="I54:J54"/>
    <mergeCell ref="C55:D55"/>
    <mergeCell ref="F55:G55"/>
    <mergeCell ref="I55:J55"/>
    <mergeCell ref="C60:D60"/>
    <mergeCell ref="F60:G60"/>
    <mergeCell ref="I60:J60"/>
    <mergeCell ref="C61:E61"/>
    <mergeCell ref="F61:G61"/>
    <mergeCell ref="I61:J61"/>
    <mergeCell ref="C58:D58"/>
    <mergeCell ref="F58:G58"/>
    <mergeCell ref="I58:J58"/>
    <mergeCell ref="C59:D59"/>
    <mergeCell ref="F59:G59"/>
    <mergeCell ref="I59:J59"/>
    <mergeCell ref="A72:P72"/>
    <mergeCell ref="Q72:T72"/>
    <mergeCell ref="A73:C73"/>
    <mergeCell ref="D73:G73"/>
    <mergeCell ref="A75:T75"/>
    <mergeCell ref="A77:T77"/>
    <mergeCell ref="A63:T66"/>
    <mergeCell ref="A67:T67"/>
    <mergeCell ref="A68:F68"/>
    <mergeCell ref="G68:T68"/>
    <mergeCell ref="A69:K69"/>
    <mergeCell ref="L69:T69"/>
    <mergeCell ref="A90:T90"/>
    <mergeCell ref="A91:T91"/>
    <mergeCell ref="A92:T92"/>
    <mergeCell ref="G78:H78"/>
    <mergeCell ref="A80:T80"/>
    <mergeCell ref="G81:H81"/>
    <mergeCell ref="B85:C85"/>
    <mergeCell ref="A87:T87"/>
    <mergeCell ref="G88:H88"/>
    <mergeCell ref="J88:K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Чемпионы нашего двора</vt:lpstr>
      <vt:lpstr>Дружные соседи</vt:lpstr>
      <vt:lpstr>Уютный квартал</vt:lpstr>
      <vt:lpstr>Мама сказала Гулять</vt:lpstr>
      <vt:lpstr>Мирная дорога</vt:lpstr>
      <vt:lpstr>Спортпарк Южный</vt:lpstr>
      <vt:lpstr>Уютный дворик</vt:lpstr>
      <vt:lpstr>баскетбол для всех</vt:lpstr>
      <vt:lpstr>На высоких скоростях</vt:lpstr>
      <vt:lpstr>Чемпионский старт</vt:lpstr>
      <vt:lpstr>ЗаРечье-ЗаСпорт!-2</vt:lpstr>
      <vt:lpstr>Территория детства</vt:lpstr>
      <vt:lpstr>'Дружные соседи'!Область_печати</vt:lpstr>
      <vt:lpstr>'Территория детства'!Область_печати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fefilova</dc:creator>
  <cp:lastModifiedBy>Пользователь</cp:lastModifiedBy>
  <cp:revision>1</cp:revision>
  <dcterms:created xsi:type="dcterms:W3CDTF">2021-05-25T07:19:10Z</dcterms:created>
  <dcterms:modified xsi:type="dcterms:W3CDTF">2024-12-23T09:23:56Z</dcterms:modified>
</cp:coreProperties>
</file>